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oky\Desktop\"/>
    </mc:Choice>
  </mc:AlternateContent>
  <xr:revisionPtr revIDLastSave="0" documentId="13_ncr:1_{E37BAFF0-186B-4A68-A288-81D89E587BDB}" xr6:coauthVersionLast="45" xr6:coauthVersionMax="45" xr10:uidLastSave="{00000000-0000-0000-0000-000000000000}"/>
  <bookViews>
    <workbookView xWindow="2340" yWindow="285" windowWidth="24795" windowHeight="15360" xr2:uid="{00000000-000D-0000-FFFF-FFFF00000000}"/>
  </bookViews>
  <sheets>
    <sheet name="LOS - 6 situací" sheetId="3" r:id="rId1"/>
    <sheet name="List1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3" l="1"/>
  <c r="V53" i="3"/>
  <c r="AF53" i="3"/>
  <c r="AP53" i="3"/>
  <c r="AZ53" i="3"/>
  <c r="BJ53" i="3"/>
  <c r="L60" i="3"/>
  <c r="V60" i="3"/>
  <c r="AF60" i="3"/>
  <c r="AP60" i="3"/>
  <c r="AZ60" i="3"/>
  <c r="BJ60" i="3"/>
  <c r="L29" i="3"/>
  <c r="V29" i="3"/>
  <c r="AF29" i="3"/>
  <c r="AP29" i="3"/>
  <c r="AZ29" i="3"/>
  <c r="BJ29" i="3"/>
  <c r="L12" i="3"/>
  <c r="V12" i="3"/>
  <c r="AF12" i="3"/>
  <c r="AP12" i="3"/>
  <c r="AZ12" i="3"/>
  <c r="BJ12" i="3"/>
  <c r="L59" i="3"/>
  <c r="V59" i="3"/>
  <c r="AF59" i="3"/>
  <c r="AP59" i="3"/>
  <c r="AZ59" i="3"/>
  <c r="BJ59" i="3"/>
  <c r="L33" i="3"/>
  <c r="V33" i="3"/>
  <c r="AF33" i="3"/>
  <c r="AP33" i="3"/>
  <c r="AZ33" i="3"/>
  <c r="BJ33" i="3"/>
  <c r="BV33" i="3" l="1"/>
  <c r="BV12" i="3"/>
  <c r="BV59" i="3"/>
  <c r="BV29" i="3"/>
  <c r="BV53" i="3"/>
  <c r="BV60" i="3"/>
  <c r="L83" i="3"/>
  <c r="V83" i="3"/>
  <c r="AF83" i="3"/>
  <c r="AP83" i="3"/>
  <c r="AZ83" i="3"/>
  <c r="BJ83" i="3"/>
  <c r="L82" i="3"/>
  <c r="V82" i="3"/>
  <c r="AF82" i="3"/>
  <c r="AP82" i="3"/>
  <c r="AZ82" i="3"/>
  <c r="BJ82" i="3"/>
  <c r="L77" i="3"/>
  <c r="V77" i="3"/>
  <c r="AF77" i="3"/>
  <c r="AP77" i="3"/>
  <c r="AZ77" i="3"/>
  <c r="BJ77" i="3"/>
  <c r="L93" i="3"/>
  <c r="V93" i="3"/>
  <c r="AF93" i="3"/>
  <c r="AP93" i="3"/>
  <c r="AZ93" i="3"/>
  <c r="BJ93" i="3"/>
  <c r="L11" i="3"/>
  <c r="V11" i="3"/>
  <c r="AF11" i="3"/>
  <c r="AP11" i="3"/>
  <c r="AZ11" i="3"/>
  <c r="BJ11" i="3"/>
  <c r="L70" i="3"/>
  <c r="V70" i="3"/>
  <c r="AF70" i="3"/>
  <c r="AP70" i="3"/>
  <c r="AZ70" i="3"/>
  <c r="BJ70" i="3"/>
  <c r="L50" i="3"/>
  <c r="V50" i="3"/>
  <c r="AF50" i="3"/>
  <c r="AP50" i="3"/>
  <c r="AZ50" i="3"/>
  <c r="BJ50" i="3"/>
  <c r="BV50" i="3" l="1"/>
  <c r="BV11" i="3"/>
  <c r="BV82" i="3"/>
  <c r="BV70" i="3"/>
  <c r="BV83" i="3"/>
  <c r="BV93" i="3"/>
  <c r="BV77" i="3"/>
  <c r="AF16" i="3"/>
  <c r="AF56" i="3"/>
  <c r="AF27" i="3"/>
  <c r="AF34" i="3"/>
  <c r="AF52" i="3"/>
  <c r="AF38" i="3"/>
  <c r="AF62" i="3"/>
  <c r="AF61" i="3"/>
  <c r="AF71" i="3"/>
  <c r="AF28" i="3"/>
  <c r="AF40" i="3"/>
  <c r="AF25" i="3"/>
  <c r="AF47" i="3"/>
  <c r="AF67" i="3"/>
  <c r="AF49" i="3"/>
  <c r="AF32" i="3"/>
  <c r="AF64" i="3"/>
  <c r="AF55" i="3"/>
  <c r="AF58" i="3"/>
  <c r="AF15" i="3"/>
  <c r="AF24" i="3"/>
  <c r="AF6" i="3"/>
  <c r="AF44" i="3"/>
  <c r="AF18" i="3"/>
  <c r="AF42" i="3"/>
  <c r="AF39" i="3"/>
  <c r="AF68" i="3"/>
  <c r="AF57" i="3"/>
  <c r="AF46" i="3"/>
  <c r="AF63" i="3"/>
  <c r="AF8" i="3"/>
  <c r="AF7" i="3"/>
  <c r="AF43" i="3"/>
  <c r="AF36" i="3"/>
  <c r="AF23" i="3"/>
  <c r="AF14" i="3"/>
  <c r="AF30" i="3"/>
  <c r="AF69" i="3"/>
  <c r="AF66" i="3"/>
  <c r="AF26" i="3"/>
  <c r="AF20" i="3"/>
  <c r="AF48" i="3"/>
  <c r="AF37" i="3"/>
  <c r="AF35" i="3"/>
  <c r="AF22" i="3"/>
  <c r="AF17" i="3"/>
  <c r="AF51" i="3"/>
  <c r="AF31" i="3"/>
  <c r="AF21" i="3"/>
  <c r="AF65" i="3"/>
  <c r="AF41" i="3"/>
  <c r="AF45" i="3"/>
  <c r="AF13" i="3"/>
  <c r="AF9" i="3"/>
  <c r="AF54" i="3"/>
  <c r="AF10" i="3"/>
  <c r="AF19" i="3"/>
  <c r="AZ16" i="3"/>
  <c r="AZ56" i="3"/>
  <c r="AZ27" i="3"/>
  <c r="AZ34" i="3"/>
  <c r="AZ52" i="3"/>
  <c r="AZ38" i="3"/>
  <c r="AZ62" i="3"/>
  <c r="AZ61" i="3"/>
  <c r="AZ71" i="3"/>
  <c r="AZ28" i="3"/>
  <c r="AZ40" i="3"/>
  <c r="AZ25" i="3"/>
  <c r="AZ47" i="3"/>
  <c r="AZ67" i="3"/>
  <c r="AZ49" i="3"/>
  <c r="AZ32" i="3"/>
  <c r="AZ64" i="3"/>
  <c r="AZ55" i="3"/>
  <c r="AZ58" i="3"/>
  <c r="AZ15" i="3"/>
  <c r="AZ24" i="3"/>
  <c r="AZ6" i="3"/>
  <c r="AZ44" i="3"/>
  <c r="AZ18" i="3"/>
  <c r="AZ42" i="3"/>
  <c r="AZ39" i="3"/>
  <c r="AZ68" i="3"/>
  <c r="AZ57" i="3"/>
  <c r="AZ46" i="3"/>
  <c r="AZ63" i="3"/>
  <c r="AZ8" i="3"/>
  <c r="AZ7" i="3"/>
  <c r="AZ43" i="3"/>
  <c r="AZ36" i="3"/>
  <c r="AZ23" i="3"/>
  <c r="AZ14" i="3"/>
  <c r="AZ30" i="3"/>
  <c r="AZ69" i="3"/>
  <c r="AZ66" i="3"/>
  <c r="AZ26" i="3"/>
  <c r="AZ20" i="3"/>
  <c r="AZ48" i="3"/>
  <c r="AZ37" i="3"/>
  <c r="AZ35" i="3"/>
  <c r="AZ22" i="3"/>
  <c r="AZ17" i="3"/>
  <c r="AZ51" i="3"/>
  <c r="AZ31" i="3"/>
  <c r="AZ21" i="3"/>
  <c r="AZ65" i="3"/>
  <c r="AZ41" i="3"/>
  <c r="AZ45" i="3"/>
  <c r="AZ13" i="3"/>
  <c r="AZ9" i="3"/>
  <c r="AZ54" i="3"/>
  <c r="AZ10" i="3"/>
  <c r="AZ19" i="3"/>
  <c r="BJ105" i="3" l="1"/>
  <c r="AZ105" i="3"/>
  <c r="AP105" i="3"/>
  <c r="AF105" i="3"/>
  <c r="V105" i="3"/>
  <c r="L105" i="3"/>
  <c r="BJ104" i="3"/>
  <c r="AZ104" i="3"/>
  <c r="AP104" i="3"/>
  <c r="AF104" i="3"/>
  <c r="V104" i="3"/>
  <c r="L104" i="3"/>
  <c r="BJ103" i="3"/>
  <c r="AZ103" i="3"/>
  <c r="AP103" i="3"/>
  <c r="AF103" i="3"/>
  <c r="V103" i="3"/>
  <c r="L103" i="3"/>
  <c r="BJ91" i="3"/>
  <c r="AZ91" i="3"/>
  <c r="AP91" i="3"/>
  <c r="AF91" i="3"/>
  <c r="V91" i="3"/>
  <c r="L91" i="3"/>
  <c r="BJ78" i="3"/>
  <c r="AZ78" i="3"/>
  <c r="AP78" i="3"/>
  <c r="AF78" i="3"/>
  <c r="V78" i="3"/>
  <c r="L78" i="3"/>
  <c r="BJ95" i="3"/>
  <c r="AZ95" i="3"/>
  <c r="AP95" i="3"/>
  <c r="AF95" i="3"/>
  <c r="V95" i="3"/>
  <c r="L95" i="3"/>
  <c r="BJ87" i="3"/>
  <c r="AZ87" i="3"/>
  <c r="AP87" i="3"/>
  <c r="AF87" i="3"/>
  <c r="V87" i="3"/>
  <c r="L87" i="3"/>
  <c r="BJ99" i="3"/>
  <c r="AZ99" i="3"/>
  <c r="AP99" i="3"/>
  <c r="AF99" i="3"/>
  <c r="V99" i="3"/>
  <c r="L99" i="3"/>
  <c r="BJ92" i="3"/>
  <c r="AZ92" i="3"/>
  <c r="AP92" i="3"/>
  <c r="AF92" i="3"/>
  <c r="V92" i="3"/>
  <c r="L92" i="3"/>
  <c r="BJ96" i="3"/>
  <c r="AZ96" i="3"/>
  <c r="AP96" i="3"/>
  <c r="AF96" i="3"/>
  <c r="V96" i="3"/>
  <c r="L96" i="3"/>
  <c r="BJ90" i="3"/>
  <c r="AZ90" i="3"/>
  <c r="AP90" i="3"/>
  <c r="AF90" i="3"/>
  <c r="V90" i="3"/>
  <c r="L90" i="3"/>
  <c r="BJ85" i="3"/>
  <c r="AZ85" i="3"/>
  <c r="AP85" i="3"/>
  <c r="AF85" i="3"/>
  <c r="V85" i="3"/>
  <c r="L85" i="3"/>
  <c r="BJ76" i="3"/>
  <c r="AZ76" i="3"/>
  <c r="AP76" i="3"/>
  <c r="AF76" i="3"/>
  <c r="V76" i="3"/>
  <c r="L76" i="3"/>
  <c r="BJ84" i="3"/>
  <c r="AZ84" i="3"/>
  <c r="AP84" i="3"/>
  <c r="AF84" i="3"/>
  <c r="V84" i="3"/>
  <c r="L84" i="3"/>
  <c r="BJ88" i="3"/>
  <c r="AZ88" i="3"/>
  <c r="AP88" i="3"/>
  <c r="AF88" i="3"/>
  <c r="V88" i="3"/>
  <c r="L88" i="3"/>
  <c r="BJ97" i="3"/>
  <c r="AZ97" i="3"/>
  <c r="AP97" i="3"/>
  <c r="AF97" i="3"/>
  <c r="V97" i="3"/>
  <c r="L97" i="3"/>
  <c r="BJ79" i="3"/>
  <c r="AZ79" i="3"/>
  <c r="AP79" i="3"/>
  <c r="AF79" i="3"/>
  <c r="V79" i="3"/>
  <c r="L79" i="3"/>
  <c r="BJ94" i="3"/>
  <c r="AZ94" i="3"/>
  <c r="AP94" i="3"/>
  <c r="AF94" i="3"/>
  <c r="V94" i="3"/>
  <c r="L94" i="3"/>
  <c r="BJ75" i="3"/>
  <c r="AZ75" i="3"/>
  <c r="AP75" i="3"/>
  <c r="AF75" i="3"/>
  <c r="V75" i="3"/>
  <c r="L75" i="3"/>
  <c r="BJ86" i="3"/>
  <c r="AZ86" i="3"/>
  <c r="AP86" i="3"/>
  <c r="AF86" i="3"/>
  <c r="V86" i="3"/>
  <c r="L86" i="3"/>
  <c r="BJ98" i="3"/>
  <c r="AZ98" i="3"/>
  <c r="AP98" i="3"/>
  <c r="AF98" i="3"/>
  <c r="V98" i="3"/>
  <c r="L98" i="3"/>
  <c r="BJ89" i="3"/>
  <c r="AZ89" i="3"/>
  <c r="AP89" i="3"/>
  <c r="AF89" i="3"/>
  <c r="V89" i="3"/>
  <c r="L89" i="3"/>
  <c r="BJ80" i="3"/>
  <c r="AZ80" i="3"/>
  <c r="AP80" i="3"/>
  <c r="AF80" i="3"/>
  <c r="V80" i="3"/>
  <c r="L80" i="3"/>
  <c r="BJ81" i="3"/>
  <c r="AZ81" i="3"/>
  <c r="AP81" i="3"/>
  <c r="AF81" i="3"/>
  <c r="V81" i="3"/>
  <c r="L81" i="3"/>
  <c r="BJ23" i="3"/>
  <c r="AP23" i="3"/>
  <c r="V23" i="3"/>
  <c r="L23" i="3"/>
  <c r="BJ41" i="3"/>
  <c r="AP41" i="3"/>
  <c r="V41" i="3"/>
  <c r="L41" i="3"/>
  <c r="BJ52" i="3"/>
  <c r="AP52" i="3"/>
  <c r="V52" i="3"/>
  <c r="L52" i="3"/>
  <c r="BJ37" i="3"/>
  <c r="AP37" i="3"/>
  <c r="V37" i="3"/>
  <c r="L37" i="3"/>
  <c r="BJ22" i="3"/>
  <c r="AP22" i="3"/>
  <c r="V22" i="3"/>
  <c r="L22" i="3"/>
  <c r="BJ10" i="3"/>
  <c r="AP10" i="3"/>
  <c r="V10" i="3"/>
  <c r="L10" i="3"/>
  <c r="BJ63" i="3"/>
  <c r="AP63" i="3"/>
  <c r="V63" i="3"/>
  <c r="L63" i="3"/>
  <c r="BJ40" i="3"/>
  <c r="AP40" i="3"/>
  <c r="V40" i="3"/>
  <c r="L40" i="3"/>
  <c r="BJ28" i="3"/>
  <c r="AP28" i="3"/>
  <c r="V28" i="3"/>
  <c r="L28" i="3"/>
  <c r="BJ65" i="3"/>
  <c r="AP65" i="3"/>
  <c r="V65" i="3"/>
  <c r="L65" i="3"/>
  <c r="BJ67" i="3"/>
  <c r="AP67" i="3"/>
  <c r="V67" i="3"/>
  <c r="L67" i="3"/>
  <c r="BJ69" i="3"/>
  <c r="AP69" i="3"/>
  <c r="V69" i="3"/>
  <c r="L69" i="3"/>
  <c r="BJ55" i="3"/>
  <c r="AP55" i="3"/>
  <c r="V55" i="3"/>
  <c r="L55" i="3"/>
  <c r="BJ6" i="3"/>
  <c r="AP6" i="3"/>
  <c r="V6" i="3"/>
  <c r="L6" i="3"/>
  <c r="BJ21" i="3"/>
  <c r="AP21" i="3"/>
  <c r="V21" i="3"/>
  <c r="L21" i="3"/>
  <c r="BJ38" i="3"/>
  <c r="AP38" i="3"/>
  <c r="V38" i="3"/>
  <c r="L38" i="3"/>
  <c r="BJ43" i="3"/>
  <c r="AP43" i="3"/>
  <c r="V43" i="3"/>
  <c r="L43" i="3"/>
  <c r="BJ25" i="3"/>
  <c r="AP25" i="3"/>
  <c r="V25" i="3"/>
  <c r="L25" i="3"/>
  <c r="BJ48" i="3"/>
  <c r="AP48" i="3"/>
  <c r="V48" i="3"/>
  <c r="L48" i="3"/>
  <c r="BJ30" i="3"/>
  <c r="AP30" i="3"/>
  <c r="V30" i="3"/>
  <c r="L30" i="3"/>
  <c r="BJ19" i="3"/>
  <c r="AP19" i="3"/>
  <c r="V19" i="3"/>
  <c r="L19" i="3"/>
  <c r="BJ26" i="3"/>
  <c r="AP26" i="3"/>
  <c r="V26" i="3"/>
  <c r="L26" i="3"/>
  <c r="BJ36" i="3"/>
  <c r="AP36" i="3"/>
  <c r="V36" i="3"/>
  <c r="L36" i="3"/>
  <c r="BJ58" i="3"/>
  <c r="AP58" i="3"/>
  <c r="V58" i="3"/>
  <c r="L58" i="3"/>
  <c r="BJ71" i="3"/>
  <c r="AP71" i="3"/>
  <c r="V71" i="3"/>
  <c r="L71" i="3"/>
  <c r="BJ24" i="3"/>
  <c r="AP24" i="3"/>
  <c r="V24" i="3"/>
  <c r="L24" i="3"/>
  <c r="BJ49" i="3"/>
  <c r="AP49" i="3"/>
  <c r="V49" i="3"/>
  <c r="L49" i="3"/>
  <c r="BJ61" i="3"/>
  <c r="AP61" i="3"/>
  <c r="V61" i="3"/>
  <c r="L61" i="3"/>
  <c r="BJ18" i="3"/>
  <c r="AP18" i="3"/>
  <c r="V18" i="3"/>
  <c r="L18" i="3"/>
  <c r="BJ42" i="3"/>
  <c r="AP42" i="3"/>
  <c r="V42" i="3"/>
  <c r="L42" i="3"/>
  <c r="BJ44" i="3"/>
  <c r="AP44" i="3"/>
  <c r="V44" i="3"/>
  <c r="L44" i="3"/>
  <c r="BJ68" i="3"/>
  <c r="AP68" i="3"/>
  <c r="V68" i="3"/>
  <c r="L68" i="3"/>
  <c r="BJ62" i="3"/>
  <c r="AP62" i="3"/>
  <c r="V62" i="3"/>
  <c r="L62" i="3"/>
  <c r="BJ56" i="3"/>
  <c r="AP56" i="3"/>
  <c r="V56" i="3"/>
  <c r="L56" i="3"/>
  <c r="BJ9" i="3"/>
  <c r="AP9" i="3"/>
  <c r="V9" i="3"/>
  <c r="L9" i="3"/>
  <c r="BJ46" i="3"/>
  <c r="AP46" i="3"/>
  <c r="V46" i="3"/>
  <c r="L46" i="3"/>
  <c r="BJ16" i="3"/>
  <c r="AP16" i="3"/>
  <c r="V16" i="3"/>
  <c r="L16" i="3"/>
  <c r="BJ47" i="3"/>
  <c r="AP47" i="3"/>
  <c r="V47" i="3"/>
  <c r="L47" i="3"/>
  <c r="BJ54" i="3"/>
  <c r="AP54" i="3"/>
  <c r="V54" i="3"/>
  <c r="L54" i="3"/>
  <c r="BJ13" i="3"/>
  <c r="AP13" i="3"/>
  <c r="V13" i="3"/>
  <c r="L13" i="3"/>
  <c r="BJ14" i="3"/>
  <c r="AP14" i="3"/>
  <c r="V14" i="3"/>
  <c r="L14" i="3"/>
  <c r="BJ64" i="3"/>
  <c r="AP64" i="3"/>
  <c r="V64" i="3"/>
  <c r="L64" i="3"/>
  <c r="BJ32" i="3"/>
  <c r="AP32" i="3"/>
  <c r="V32" i="3"/>
  <c r="L32" i="3"/>
  <c r="BJ20" i="3"/>
  <c r="AP20" i="3"/>
  <c r="V20" i="3"/>
  <c r="L20" i="3"/>
  <c r="BJ8" i="3"/>
  <c r="AP8" i="3"/>
  <c r="V8" i="3"/>
  <c r="L8" i="3"/>
  <c r="BJ45" i="3"/>
  <c r="AP45" i="3"/>
  <c r="V45" i="3"/>
  <c r="L45" i="3"/>
  <c r="BJ7" i="3"/>
  <c r="AP7" i="3"/>
  <c r="V7" i="3"/>
  <c r="L7" i="3"/>
  <c r="BJ66" i="3"/>
  <c r="AP66" i="3"/>
  <c r="V66" i="3"/>
  <c r="L66" i="3"/>
  <c r="BJ15" i="3"/>
  <c r="AP15" i="3"/>
  <c r="V15" i="3"/>
  <c r="L15" i="3"/>
  <c r="BJ57" i="3"/>
  <c r="AP57" i="3"/>
  <c r="V57" i="3"/>
  <c r="L57" i="3"/>
  <c r="BJ27" i="3"/>
  <c r="AP27" i="3"/>
  <c r="V27" i="3"/>
  <c r="L27" i="3"/>
  <c r="BJ34" i="3"/>
  <c r="AP34" i="3"/>
  <c r="V34" i="3"/>
  <c r="L34" i="3"/>
  <c r="BJ31" i="3"/>
  <c r="AP31" i="3"/>
  <c r="V31" i="3"/>
  <c r="L31" i="3"/>
  <c r="BJ35" i="3"/>
  <c r="AP35" i="3"/>
  <c r="V35" i="3"/>
  <c r="L35" i="3"/>
  <c r="BJ39" i="3"/>
  <c r="AP39" i="3"/>
  <c r="V39" i="3"/>
  <c r="L39" i="3"/>
  <c r="BJ51" i="3"/>
  <c r="AP51" i="3"/>
  <c r="V51" i="3"/>
  <c r="L51" i="3"/>
  <c r="BJ17" i="3"/>
  <c r="AP17" i="3"/>
  <c r="V17" i="3"/>
  <c r="L17" i="3"/>
  <c r="BP74" i="3" l="1"/>
  <c r="BP102" i="3"/>
  <c r="BO102" i="3"/>
  <c r="BV49" i="3"/>
  <c r="BP5" i="3"/>
  <c r="BQ102" i="3"/>
  <c r="BM102" i="3"/>
  <c r="BN102" i="3"/>
  <c r="BL74" i="3"/>
  <c r="BL102" i="3"/>
  <c r="BN74" i="3"/>
  <c r="BQ74" i="3"/>
  <c r="BV105" i="3"/>
  <c r="BV104" i="3"/>
  <c r="BV103" i="3"/>
  <c r="BM74" i="3"/>
  <c r="BO74" i="3"/>
  <c r="BV99" i="3"/>
  <c r="BV89" i="3"/>
  <c r="BV85" i="3"/>
  <c r="BV80" i="3"/>
  <c r="BV87" i="3"/>
  <c r="BV94" i="3"/>
  <c r="BV84" i="3"/>
  <c r="BV95" i="3"/>
  <c r="BV86" i="3"/>
  <c r="BV81" i="3"/>
  <c r="BV97" i="3"/>
  <c r="BV88" i="3"/>
  <c r="BV76" i="3"/>
  <c r="BV79" i="3"/>
  <c r="BV91" i="3"/>
  <c r="BV16" i="3"/>
  <c r="BV58" i="3"/>
  <c r="BV64" i="3"/>
  <c r="BV25" i="3"/>
  <c r="BV55" i="3"/>
  <c r="BV32" i="3"/>
  <c r="BV67" i="3"/>
  <c r="BV13" i="3"/>
  <c r="BV41" i="3"/>
  <c r="BV31" i="3"/>
  <c r="BV22" i="3"/>
  <c r="BV37" i="3"/>
  <c r="BV30" i="3"/>
  <c r="BV23" i="3"/>
  <c r="BV8" i="3"/>
  <c r="BV46" i="3"/>
  <c r="BV68" i="3"/>
  <c r="BV42" i="3"/>
  <c r="BV44" i="3"/>
  <c r="BV24" i="3"/>
  <c r="BV54" i="3"/>
  <c r="BV9" i="3"/>
  <c r="BV45" i="3"/>
  <c r="BV65" i="3"/>
  <c r="BV21" i="3"/>
  <c r="BV51" i="3"/>
  <c r="BV35" i="3"/>
  <c r="BV48" i="3"/>
  <c r="BV26" i="3"/>
  <c r="BV66" i="3"/>
  <c r="BV69" i="3"/>
  <c r="BV14" i="3"/>
  <c r="BV36" i="3"/>
  <c r="BV7" i="3"/>
  <c r="BV63" i="3"/>
  <c r="BV57" i="3"/>
  <c r="BV39" i="3"/>
  <c r="BV18" i="3"/>
  <c r="BV6" i="3"/>
  <c r="BV15" i="3"/>
  <c r="BV28" i="3"/>
  <c r="BV61" i="3"/>
  <c r="BV38" i="3"/>
  <c r="BV34" i="3"/>
  <c r="BV47" i="3"/>
  <c r="BL5" i="3"/>
  <c r="BV10" i="3"/>
  <c r="BV40" i="3"/>
  <c r="BV71" i="3"/>
  <c r="BV62" i="3"/>
  <c r="BV52" i="3"/>
  <c r="BV27" i="3"/>
  <c r="BV56" i="3"/>
  <c r="BQ5" i="3"/>
  <c r="BV43" i="3"/>
  <c r="BV17" i="3"/>
  <c r="BM5" i="3"/>
  <c r="BN5" i="3"/>
  <c r="BV19" i="3"/>
  <c r="BO5" i="3"/>
  <c r="BV20" i="3"/>
  <c r="BV78" i="3"/>
  <c r="BV75" i="3"/>
  <c r="BV98" i="3"/>
  <c r="BV96" i="3"/>
  <c r="BV92" i="3"/>
  <c r="BV90" i="3"/>
  <c r="BO53" i="3" l="1"/>
  <c r="BO60" i="3"/>
  <c r="BM53" i="3"/>
  <c r="BM60" i="3"/>
  <c r="BP60" i="3"/>
  <c r="BP53" i="3"/>
  <c r="BN60" i="3"/>
  <c r="BN53" i="3"/>
  <c r="BQ53" i="3"/>
  <c r="BQ60" i="3"/>
  <c r="BL60" i="3"/>
  <c r="BL53" i="3"/>
  <c r="BO29" i="3"/>
  <c r="BO59" i="3"/>
  <c r="BO12" i="3"/>
  <c r="BO33" i="3"/>
  <c r="BN12" i="3"/>
  <c r="BN29" i="3"/>
  <c r="BN59" i="3"/>
  <c r="BN33" i="3"/>
  <c r="BM29" i="3"/>
  <c r="BM59" i="3"/>
  <c r="BM12" i="3"/>
  <c r="BM33" i="3"/>
  <c r="BP12" i="3"/>
  <c r="BP33" i="3"/>
  <c r="BP29" i="3"/>
  <c r="BP59" i="3"/>
  <c r="BQ29" i="3"/>
  <c r="BQ59" i="3"/>
  <c r="BQ12" i="3"/>
  <c r="BQ33" i="3"/>
  <c r="BL12" i="3"/>
  <c r="BL29" i="3"/>
  <c r="BL59" i="3"/>
  <c r="BL33" i="3"/>
  <c r="BN82" i="3"/>
  <c r="BN83" i="3"/>
  <c r="BN77" i="3"/>
  <c r="BN93" i="3"/>
  <c r="BL83" i="3"/>
  <c r="BL77" i="3"/>
  <c r="BL93" i="3"/>
  <c r="BL82" i="3"/>
  <c r="BO82" i="3"/>
  <c r="BO83" i="3"/>
  <c r="BO77" i="3"/>
  <c r="BO93" i="3"/>
  <c r="BM83" i="3"/>
  <c r="BM77" i="3"/>
  <c r="BM93" i="3"/>
  <c r="BM82" i="3"/>
  <c r="BP82" i="3"/>
  <c r="BP83" i="3"/>
  <c r="BP77" i="3"/>
  <c r="BP93" i="3"/>
  <c r="BQ83" i="3"/>
  <c r="BQ77" i="3"/>
  <c r="BQ93" i="3"/>
  <c r="BQ82" i="3"/>
  <c r="BQ11" i="3"/>
  <c r="BQ50" i="3"/>
  <c r="BQ70" i="3"/>
  <c r="BL11" i="3"/>
  <c r="BL50" i="3"/>
  <c r="BL70" i="3"/>
  <c r="BP70" i="3"/>
  <c r="BP11" i="3"/>
  <c r="BP50" i="3"/>
  <c r="BO70" i="3"/>
  <c r="BO11" i="3"/>
  <c r="BO50" i="3"/>
  <c r="BN70" i="3"/>
  <c r="BN11" i="3"/>
  <c r="BN50" i="3"/>
  <c r="BM11" i="3"/>
  <c r="BM50" i="3"/>
  <c r="BM70" i="3"/>
  <c r="BL32" i="3"/>
  <c r="BP32" i="3"/>
  <c r="BP99" i="3"/>
  <c r="BP81" i="3"/>
  <c r="BP75" i="3"/>
  <c r="BP87" i="3"/>
  <c r="BP78" i="3"/>
  <c r="BP88" i="3"/>
  <c r="BP98" i="3"/>
  <c r="BP79" i="3"/>
  <c r="BP76" i="3"/>
  <c r="BP89" i="3"/>
  <c r="BP96" i="3"/>
  <c r="BP80" i="3"/>
  <c r="BP97" i="3"/>
  <c r="BP90" i="3"/>
  <c r="BP95" i="3"/>
  <c r="BP86" i="3"/>
  <c r="BP94" i="3"/>
  <c r="BP84" i="3"/>
  <c r="BP91" i="3"/>
  <c r="BP92" i="3"/>
  <c r="BP85" i="3"/>
  <c r="BL92" i="3"/>
  <c r="BO81" i="3"/>
  <c r="BQ91" i="3"/>
  <c r="BL95" i="3"/>
  <c r="BL89" i="3"/>
  <c r="BN85" i="3"/>
  <c r="BN84" i="3"/>
  <c r="BN89" i="3"/>
  <c r="BN78" i="3"/>
  <c r="BN92" i="3"/>
  <c r="BN90" i="3"/>
  <c r="BN88" i="3"/>
  <c r="BN80" i="3"/>
  <c r="BN98" i="3"/>
  <c r="BN87" i="3"/>
  <c r="BN75" i="3"/>
  <c r="BN91" i="3"/>
  <c r="BN79" i="3"/>
  <c r="BN86" i="3"/>
  <c r="BN95" i="3"/>
  <c r="BN94" i="3"/>
  <c r="BN96" i="3"/>
  <c r="BN76" i="3"/>
  <c r="BN97" i="3"/>
  <c r="BN81" i="3"/>
  <c r="BN99" i="3"/>
  <c r="BL79" i="3"/>
  <c r="BL81" i="3"/>
  <c r="BL78" i="3"/>
  <c r="BL80" i="3"/>
  <c r="BL84" i="3"/>
  <c r="BP105" i="3"/>
  <c r="BP104" i="3"/>
  <c r="BP103" i="3"/>
  <c r="BO105" i="3"/>
  <c r="BO103" i="3"/>
  <c r="BO104" i="3"/>
  <c r="BM103" i="3"/>
  <c r="BM105" i="3"/>
  <c r="BM104" i="3"/>
  <c r="BL104" i="3"/>
  <c r="BL103" i="3"/>
  <c r="BL105" i="3"/>
  <c r="BP47" i="3"/>
  <c r="BP44" i="3"/>
  <c r="BP25" i="3"/>
  <c r="BP10" i="3"/>
  <c r="BP20" i="3"/>
  <c r="BP16" i="3"/>
  <c r="BP42" i="3"/>
  <c r="BP23" i="3"/>
  <c r="BP43" i="3"/>
  <c r="BP28" i="3"/>
  <c r="BP31" i="3"/>
  <c r="BP13" i="3"/>
  <c r="BP46" i="3"/>
  <c r="BP68" i="3"/>
  <c r="BP36" i="3"/>
  <c r="BP30" i="3"/>
  <c r="BP38" i="3"/>
  <c r="BP69" i="3"/>
  <c r="BP40" i="3"/>
  <c r="BP52" i="3"/>
  <c r="BP39" i="3"/>
  <c r="BP66" i="3"/>
  <c r="BP64" i="3"/>
  <c r="BP61" i="3"/>
  <c r="BP19" i="3"/>
  <c r="BP65" i="3"/>
  <c r="BP51" i="3"/>
  <c r="BP14" i="3"/>
  <c r="BP62" i="3"/>
  <c r="BP49" i="3"/>
  <c r="BP55" i="3"/>
  <c r="BP22" i="3"/>
  <c r="BP8" i="3"/>
  <c r="BP34" i="3"/>
  <c r="BP54" i="3"/>
  <c r="BP9" i="3"/>
  <c r="BP18" i="3"/>
  <c r="BP24" i="3"/>
  <c r="BP26" i="3"/>
  <c r="BP48" i="3"/>
  <c r="BP21" i="3"/>
  <c r="BP41" i="3"/>
  <c r="BP15" i="3"/>
  <c r="BP17" i="3"/>
  <c r="BP27" i="3"/>
  <c r="BP56" i="3"/>
  <c r="BP71" i="3"/>
  <c r="BP6" i="3"/>
  <c r="BP58" i="3"/>
  <c r="BP45" i="3"/>
  <c r="BO84" i="3"/>
  <c r="BO85" i="3"/>
  <c r="BN103" i="3"/>
  <c r="BP67" i="3"/>
  <c r="BP63" i="3"/>
  <c r="BP37" i="3"/>
  <c r="BP7" i="3"/>
  <c r="BP35" i="3"/>
  <c r="BP57" i="3"/>
  <c r="BN14" i="3"/>
  <c r="BN62" i="3"/>
  <c r="BN15" i="3"/>
  <c r="BN49" i="3"/>
  <c r="BN55" i="3"/>
  <c r="BN48" i="3"/>
  <c r="BN65" i="3"/>
  <c r="BN58" i="3"/>
  <c r="BM79" i="3"/>
  <c r="BM87" i="3"/>
  <c r="BM89" i="3"/>
  <c r="BM96" i="3"/>
  <c r="BL76" i="3"/>
  <c r="BL86" i="3"/>
  <c r="BL97" i="3"/>
  <c r="BL94" i="3"/>
  <c r="BL98" i="3"/>
  <c r="BL75" i="3"/>
  <c r="BL88" i="3"/>
  <c r="BL99" i="3"/>
  <c r="BL87" i="3"/>
  <c r="BL96" i="3"/>
  <c r="BL85" i="3"/>
  <c r="BL90" i="3"/>
  <c r="BL91" i="3"/>
  <c r="BN34" i="3"/>
  <c r="BN16" i="3"/>
  <c r="BN25" i="3"/>
  <c r="BL9" i="3"/>
  <c r="BL40" i="3"/>
  <c r="BL15" i="3"/>
  <c r="BL45" i="3"/>
  <c r="BL39" i="3"/>
  <c r="BL16" i="3"/>
  <c r="BL61" i="3"/>
  <c r="BL6" i="3"/>
  <c r="BL64" i="3"/>
  <c r="BL71" i="3"/>
  <c r="BL8" i="3"/>
  <c r="BL34" i="3"/>
  <c r="BL27" i="3"/>
  <c r="BL14" i="3"/>
  <c r="BL56" i="3"/>
  <c r="BL22" i="3"/>
  <c r="BL31" i="3"/>
  <c r="BL54" i="3"/>
  <c r="BL44" i="3"/>
  <c r="BL25" i="3"/>
  <c r="BL23" i="3"/>
  <c r="BQ105" i="3"/>
  <c r="BQ104" i="3"/>
  <c r="BQ103" i="3"/>
  <c r="BQ79" i="3"/>
  <c r="BQ87" i="3"/>
  <c r="BO92" i="3"/>
  <c r="BO94" i="3"/>
  <c r="BO80" i="3"/>
  <c r="BQ89" i="3"/>
  <c r="BQ96" i="3"/>
  <c r="BO86" i="3"/>
  <c r="BN105" i="3"/>
  <c r="BN104" i="3"/>
  <c r="BQ81" i="3"/>
  <c r="BQ97" i="3"/>
  <c r="BQ76" i="3"/>
  <c r="BQ92" i="3"/>
  <c r="BQ95" i="3"/>
  <c r="BO96" i="3"/>
  <c r="BO95" i="3"/>
  <c r="BO99" i="3"/>
  <c r="BO89" i="3"/>
  <c r="BO79" i="3"/>
  <c r="BO91" i="3"/>
  <c r="BQ98" i="3"/>
  <c r="BQ75" i="3"/>
  <c r="BQ88" i="3"/>
  <c r="BQ85" i="3"/>
  <c r="BQ99" i="3"/>
  <c r="BQ78" i="3"/>
  <c r="BO87" i="3"/>
  <c r="BO78" i="3"/>
  <c r="BO97" i="3"/>
  <c r="BO76" i="3"/>
  <c r="BQ80" i="3"/>
  <c r="BQ86" i="3"/>
  <c r="BQ94" i="3"/>
  <c r="BQ84" i="3"/>
  <c r="BQ90" i="3"/>
  <c r="BO98" i="3"/>
  <c r="BO75" i="3"/>
  <c r="BO88" i="3"/>
  <c r="BO90" i="3"/>
  <c r="BN42" i="3"/>
  <c r="BN38" i="3"/>
  <c r="BN52" i="3"/>
  <c r="BM15" i="3"/>
  <c r="BM18" i="3"/>
  <c r="BM38" i="3"/>
  <c r="BM52" i="3"/>
  <c r="BM39" i="3"/>
  <c r="BM54" i="3"/>
  <c r="BM24" i="3"/>
  <c r="BM55" i="3"/>
  <c r="BM66" i="3"/>
  <c r="BM9" i="3"/>
  <c r="BM26" i="3"/>
  <c r="BM65" i="3"/>
  <c r="BL7" i="3"/>
  <c r="BL35" i="3"/>
  <c r="BL66" i="3"/>
  <c r="BL17" i="3"/>
  <c r="BL47" i="3"/>
  <c r="BL62" i="3"/>
  <c r="BL19" i="3"/>
  <c r="BQ47" i="3"/>
  <c r="BQ71" i="3"/>
  <c r="BM81" i="3"/>
  <c r="BM97" i="3"/>
  <c r="BM76" i="3"/>
  <c r="BM92" i="3"/>
  <c r="BM95" i="3"/>
  <c r="BM98" i="3"/>
  <c r="BM75" i="3"/>
  <c r="BM88" i="3"/>
  <c r="BM85" i="3"/>
  <c r="BM99" i="3"/>
  <c r="BM78" i="3"/>
  <c r="BM80" i="3"/>
  <c r="BM86" i="3"/>
  <c r="BM94" i="3"/>
  <c r="BM84" i="3"/>
  <c r="BM90" i="3"/>
  <c r="BM91" i="3"/>
  <c r="BQ15" i="3"/>
  <c r="BQ56" i="3"/>
  <c r="BQ67" i="3"/>
  <c r="BQ39" i="3"/>
  <c r="BQ20" i="3"/>
  <c r="BQ44" i="3"/>
  <c r="BQ48" i="3"/>
  <c r="BQ63" i="3"/>
  <c r="BQ66" i="3"/>
  <c r="BQ64" i="3"/>
  <c r="BQ61" i="3"/>
  <c r="BQ25" i="3"/>
  <c r="BQ37" i="3"/>
  <c r="BQ31" i="3"/>
  <c r="BQ35" i="3"/>
  <c r="BQ7" i="3"/>
  <c r="BQ14" i="3"/>
  <c r="BQ16" i="3"/>
  <c r="BQ62" i="3"/>
  <c r="BQ42" i="3"/>
  <c r="BQ49" i="3"/>
  <c r="BQ58" i="3"/>
  <c r="BQ21" i="3"/>
  <c r="BQ43" i="3"/>
  <c r="BQ38" i="3"/>
  <c r="BQ55" i="3"/>
  <c r="BQ65" i="3"/>
  <c r="BQ52" i="3"/>
  <c r="BQ17" i="3"/>
  <c r="BQ27" i="3"/>
  <c r="BQ45" i="3"/>
  <c r="BQ34" i="3"/>
  <c r="BQ32" i="3"/>
  <c r="BQ13" i="3"/>
  <c r="BQ46" i="3"/>
  <c r="BQ68" i="3"/>
  <c r="BQ36" i="3"/>
  <c r="BQ30" i="3"/>
  <c r="BQ69" i="3"/>
  <c r="BQ28" i="3"/>
  <c r="BQ10" i="3"/>
  <c r="BQ41" i="3"/>
  <c r="BQ51" i="3"/>
  <c r="BQ57" i="3"/>
  <c r="BQ8" i="3"/>
  <c r="BQ54" i="3"/>
  <c r="BQ9" i="3"/>
  <c r="BQ18" i="3"/>
  <c r="BQ24" i="3"/>
  <c r="BQ26" i="3"/>
  <c r="BQ6" i="3"/>
  <c r="BQ19" i="3"/>
  <c r="BQ23" i="3"/>
  <c r="BQ40" i="3"/>
  <c r="BQ22" i="3"/>
  <c r="BN51" i="3"/>
  <c r="BN31" i="3"/>
  <c r="BN57" i="3"/>
  <c r="BN20" i="3"/>
  <c r="BN64" i="3"/>
  <c r="BN47" i="3"/>
  <c r="BN56" i="3"/>
  <c r="BN44" i="3"/>
  <c r="BN61" i="3"/>
  <c r="BN71" i="3"/>
  <c r="BN19" i="3"/>
  <c r="BN43" i="3"/>
  <c r="BN67" i="3"/>
  <c r="BN63" i="3"/>
  <c r="BN37" i="3"/>
  <c r="BN17" i="3"/>
  <c r="BN39" i="3"/>
  <c r="BN27" i="3"/>
  <c r="BN66" i="3"/>
  <c r="BN45" i="3"/>
  <c r="BN32" i="3"/>
  <c r="BN13" i="3"/>
  <c r="BN46" i="3"/>
  <c r="BN68" i="3"/>
  <c r="BN36" i="3"/>
  <c r="BN21" i="3"/>
  <c r="BN69" i="3"/>
  <c r="BN28" i="3"/>
  <c r="BN10" i="3"/>
  <c r="BN41" i="3"/>
  <c r="BN35" i="3"/>
  <c r="BN7" i="3"/>
  <c r="BN8" i="3"/>
  <c r="BN54" i="3"/>
  <c r="BN9" i="3"/>
  <c r="BN18" i="3"/>
  <c r="BN24" i="3"/>
  <c r="BN26" i="3"/>
  <c r="BN30" i="3"/>
  <c r="BN6" i="3"/>
  <c r="BN40" i="3"/>
  <c r="BN22" i="3"/>
  <c r="BN23" i="3"/>
  <c r="BM35" i="3"/>
  <c r="BM51" i="3"/>
  <c r="BM57" i="3"/>
  <c r="BM20" i="3"/>
  <c r="BM32" i="3"/>
  <c r="BM13" i="3"/>
  <c r="BM46" i="3"/>
  <c r="BM68" i="3"/>
  <c r="BM36" i="3"/>
  <c r="BM6" i="3"/>
  <c r="BM30" i="3"/>
  <c r="BM67" i="3"/>
  <c r="BM63" i="3"/>
  <c r="BM37" i="3"/>
  <c r="BM8" i="3"/>
  <c r="BM7" i="3"/>
  <c r="BM31" i="3"/>
  <c r="BM34" i="3"/>
  <c r="BM64" i="3"/>
  <c r="BM47" i="3"/>
  <c r="BM56" i="3"/>
  <c r="BM44" i="3"/>
  <c r="BM61" i="3"/>
  <c r="BM71" i="3"/>
  <c r="BM19" i="3"/>
  <c r="BM43" i="3"/>
  <c r="BM48" i="3"/>
  <c r="BM69" i="3"/>
  <c r="BM28" i="3"/>
  <c r="BM10" i="3"/>
  <c r="BM41" i="3"/>
  <c r="BM17" i="3"/>
  <c r="BM27" i="3"/>
  <c r="BM45" i="3"/>
  <c r="BM14" i="3"/>
  <c r="BM16" i="3"/>
  <c r="BM62" i="3"/>
  <c r="BM42" i="3"/>
  <c r="BM49" i="3"/>
  <c r="BM58" i="3"/>
  <c r="BM25" i="3"/>
  <c r="BM21" i="3"/>
  <c r="BM40" i="3"/>
  <c r="BM22" i="3"/>
  <c r="BM23" i="3"/>
  <c r="BL42" i="3"/>
  <c r="BL49" i="3"/>
  <c r="BL58" i="3"/>
  <c r="BL43" i="3"/>
  <c r="BL67" i="3"/>
  <c r="BL63" i="3"/>
  <c r="BL37" i="3"/>
  <c r="BL20" i="3"/>
  <c r="BL57" i="3"/>
  <c r="BL51" i="3"/>
  <c r="BL13" i="3"/>
  <c r="BL46" i="3"/>
  <c r="BL68" i="3"/>
  <c r="BL36" i="3"/>
  <c r="BL30" i="3"/>
  <c r="BL38" i="3"/>
  <c r="BL55" i="3"/>
  <c r="BL65" i="3"/>
  <c r="BL52" i="3"/>
  <c r="BL18" i="3"/>
  <c r="BL24" i="3"/>
  <c r="BL26" i="3"/>
  <c r="BL48" i="3"/>
  <c r="BL21" i="3"/>
  <c r="BL69" i="3"/>
  <c r="BL28" i="3"/>
  <c r="BL10" i="3"/>
  <c r="BL41" i="3"/>
  <c r="BO23" i="3"/>
  <c r="BO41" i="3"/>
  <c r="BO52" i="3"/>
  <c r="BO37" i="3"/>
  <c r="BO22" i="3"/>
  <c r="BO10" i="3"/>
  <c r="BO63" i="3"/>
  <c r="BO40" i="3"/>
  <c r="BO28" i="3"/>
  <c r="BO65" i="3"/>
  <c r="BO67" i="3"/>
  <c r="BO69" i="3"/>
  <c r="BO55" i="3"/>
  <c r="BO6" i="3"/>
  <c r="BO21" i="3"/>
  <c r="BO38" i="3"/>
  <c r="BO43" i="3"/>
  <c r="BO25" i="3"/>
  <c r="BO19" i="3"/>
  <c r="BO26" i="3"/>
  <c r="BO36" i="3"/>
  <c r="BO58" i="3"/>
  <c r="BO71" i="3"/>
  <c r="BO24" i="3"/>
  <c r="BO49" i="3"/>
  <c r="BO61" i="3"/>
  <c r="BO18" i="3"/>
  <c r="BO42" i="3"/>
  <c r="BO44" i="3"/>
  <c r="BO68" i="3"/>
  <c r="BO62" i="3"/>
  <c r="BO56" i="3"/>
  <c r="BO9" i="3"/>
  <c r="BO46" i="3"/>
  <c r="BO16" i="3"/>
  <c r="BO47" i="3"/>
  <c r="BO54" i="3"/>
  <c r="BO13" i="3"/>
  <c r="BO14" i="3"/>
  <c r="BO48" i="3"/>
  <c r="BO30" i="3"/>
  <c r="BO20" i="3"/>
  <c r="BO45" i="3"/>
  <c r="BO66" i="3"/>
  <c r="BO57" i="3"/>
  <c r="BO27" i="3"/>
  <c r="BO31" i="3"/>
  <c r="BO39" i="3"/>
  <c r="BO51" i="3"/>
  <c r="BO17" i="3"/>
  <c r="BO64" i="3"/>
  <c r="BO32" i="3"/>
  <c r="BO8" i="3"/>
  <c r="BO7" i="3"/>
  <c r="BO15" i="3"/>
  <c r="BO34" i="3"/>
  <c r="BO35" i="3"/>
  <c r="BR59" i="3" l="1"/>
  <c r="BR29" i="3"/>
  <c r="BR18" i="3"/>
  <c r="BR55" i="3"/>
  <c r="BR7" i="3"/>
  <c r="BR23" i="3"/>
  <c r="BR34" i="3"/>
  <c r="BR77" i="3"/>
  <c r="BR11" i="3"/>
  <c r="BR12" i="3"/>
  <c r="BR57" i="3"/>
  <c r="BR6" i="3"/>
  <c r="BR16" i="3"/>
  <c r="BR46" i="3"/>
  <c r="BR65" i="3"/>
  <c r="BR48" i="3"/>
  <c r="BR36" i="3"/>
  <c r="BR93" i="3"/>
  <c r="BR94" i="3"/>
  <c r="BR76" i="3"/>
  <c r="BR68" i="3"/>
  <c r="BR58" i="3"/>
  <c r="BR37" i="3"/>
  <c r="BR67" i="3"/>
  <c r="BR20" i="3"/>
  <c r="BR30" i="3"/>
  <c r="BR13" i="3"/>
  <c r="BR28" i="3"/>
  <c r="BR38" i="3"/>
  <c r="BR95" i="3"/>
  <c r="BR86" i="3"/>
  <c r="BR53" i="3"/>
  <c r="BR63" i="3"/>
  <c r="BR44" i="3"/>
  <c r="BR15" i="3"/>
  <c r="BR60" i="3"/>
  <c r="BR62" i="3"/>
  <c r="BR8" i="3"/>
  <c r="BR104" i="3"/>
  <c r="BR26" i="3"/>
  <c r="BR91" i="3"/>
  <c r="BR41" i="3"/>
  <c r="BR21" i="3"/>
  <c r="BR47" i="3"/>
  <c r="BR54" i="3"/>
  <c r="BR31" i="3"/>
  <c r="BR96" i="3"/>
  <c r="BR87" i="3"/>
  <c r="BR84" i="3"/>
  <c r="BR78" i="3"/>
  <c r="BR89" i="3"/>
  <c r="BR25" i="3"/>
  <c r="BR45" i="3"/>
  <c r="BR9" i="3"/>
  <c r="BR35" i="3"/>
  <c r="BR22" i="3"/>
  <c r="BR39" i="3"/>
  <c r="BR10" i="3"/>
  <c r="BR33" i="3"/>
  <c r="BR49" i="3"/>
  <c r="BR24" i="3"/>
  <c r="BR51" i="3"/>
  <c r="BR66" i="3"/>
  <c r="BR99" i="3"/>
  <c r="BR79" i="3"/>
  <c r="BR32" i="3"/>
  <c r="BR17" i="3"/>
  <c r="BR81" i="3"/>
  <c r="BR69" i="3"/>
  <c r="BR43" i="3"/>
  <c r="BR85" i="3"/>
  <c r="BR88" i="3"/>
  <c r="BR98" i="3"/>
  <c r="BR80" i="3"/>
  <c r="BR92" i="3"/>
  <c r="BR90" i="3"/>
  <c r="BR97" i="3"/>
  <c r="BR61" i="3"/>
  <c r="BR40" i="3"/>
  <c r="BR42" i="3"/>
  <c r="BR70" i="3"/>
  <c r="BR64" i="3"/>
  <c r="BR14" i="3"/>
  <c r="BR50" i="3"/>
  <c r="BR56" i="3"/>
  <c r="BR71" i="3"/>
  <c r="BR82" i="3"/>
  <c r="BR52" i="3"/>
  <c r="BR27" i="3"/>
  <c r="BR105" i="3"/>
  <c r="BR103" i="3"/>
  <c r="BR75" i="3"/>
  <c r="BR83" i="3"/>
  <c r="BR19" i="3"/>
  <c r="BS5" i="3" l="1"/>
  <c r="BS29" i="3" s="1"/>
  <c r="BS102" i="3"/>
  <c r="BS74" i="3"/>
  <c r="BS83" i="3" s="1"/>
  <c r="BS39" i="3" l="1"/>
  <c r="BS23" i="3"/>
  <c r="BS22" i="3"/>
  <c r="BS47" i="3"/>
  <c r="BS37" i="3"/>
  <c r="BS60" i="3"/>
  <c r="BS10" i="3"/>
  <c r="BS15" i="3"/>
  <c r="BS53" i="3"/>
  <c r="BS65" i="3"/>
  <c r="BS49" i="3"/>
  <c r="BS18" i="3"/>
  <c r="BS48" i="3"/>
  <c r="BS40" i="3"/>
  <c r="BS67" i="3"/>
  <c r="BS32" i="3"/>
  <c r="BS62" i="3"/>
  <c r="BS9" i="3"/>
  <c r="BS7" i="3"/>
  <c r="BS55" i="3"/>
  <c r="BS30" i="3"/>
  <c r="BS16" i="3"/>
  <c r="BS69" i="3"/>
  <c r="BS8" i="3"/>
  <c r="BS61" i="3"/>
  <c r="BS50" i="3"/>
  <c r="BS58" i="3"/>
  <c r="BS14" i="3"/>
  <c r="BS38" i="3"/>
  <c r="BS45" i="3"/>
  <c r="BS56" i="3"/>
  <c r="BS11" i="3"/>
  <c r="BS6" i="3"/>
  <c r="BS42" i="3"/>
  <c r="BS64" i="3"/>
  <c r="BS41" i="3"/>
  <c r="BS26" i="3"/>
  <c r="BS54" i="3"/>
  <c r="BS35" i="3"/>
  <c r="BS68" i="3"/>
  <c r="BS52" i="3"/>
  <c r="BS31" i="3"/>
  <c r="BS66" i="3"/>
  <c r="BS63" i="3"/>
  <c r="BS24" i="3"/>
  <c r="BS19" i="3"/>
  <c r="BS21" i="3"/>
  <c r="BS34" i="3"/>
  <c r="BS36" i="3"/>
  <c r="BS12" i="3"/>
  <c r="BS27" i="3"/>
  <c r="BS71" i="3"/>
  <c r="BS57" i="3"/>
  <c r="BS20" i="3"/>
  <c r="BS25" i="3"/>
  <c r="BS43" i="3"/>
  <c r="BS70" i="3"/>
  <c r="BS59" i="3"/>
  <c r="BS17" i="3"/>
  <c r="BS44" i="3"/>
  <c r="BS28" i="3"/>
  <c r="BS51" i="3"/>
  <c r="BS46" i="3"/>
  <c r="BS13" i="3"/>
  <c r="BS33" i="3"/>
  <c r="BS94" i="3"/>
  <c r="BS103" i="3"/>
  <c r="BS105" i="3"/>
  <c r="BS104" i="3"/>
  <c r="BS88" i="3"/>
  <c r="BS80" i="3"/>
  <c r="BS76" i="3"/>
  <c r="BS99" i="3"/>
  <c r="BS96" i="3"/>
  <c r="BS78" i="3"/>
  <c r="BS79" i="3"/>
  <c r="BS85" i="3"/>
  <c r="BS82" i="3"/>
  <c r="BS84" i="3"/>
  <c r="BS86" i="3"/>
  <c r="BS90" i="3"/>
  <c r="BS97" i="3"/>
  <c r="BS91" i="3"/>
  <c r="BS92" i="3"/>
  <c r="BS81" i="3"/>
  <c r="BS95" i="3"/>
  <c r="BS98" i="3"/>
  <c r="BS89" i="3"/>
  <c r="BS75" i="3"/>
  <c r="BS77" i="3"/>
  <c r="BS87" i="3"/>
  <c r="BS93" i="3"/>
  <c r="BT104" i="3" l="1"/>
  <c r="BT105" i="3"/>
  <c r="BT103" i="3"/>
  <c r="BT37" i="3"/>
  <c r="BT9" i="3"/>
  <c r="BT38" i="3"/>
  <c r="BT40" i="3"/>
  <c r="BT13" i="3"/>
  <c r="BT25" i="3"/>
  <c r="BT29" i="3"/>
  <c r="BT34" i="3"/>
  <c r="BT26" i="3"/>
  <c r="BT6" i="3"/>
  <c r="BT45" i="3"/>
  <c r="BT50" i="3"/>
  <c r="BT16" i="3"/>
  <c r="BT7" i="3"/>
  <c r="BT67" i="3"/>
  <c r="BT49" i="3"/>
  <c r="BT10" i="3"/>
  <c r="BT22" i="3"/>
  <c r="BT21" i="3"/>
  <c r="BT61" i="3"/>
  <c r="BT46" i="3"/>
  <c r="BT44" i="3"/>
  <c r="BT70" i="3"/>
  <c r="BT20" i="3"/>
  <c r="BT12" i="3"/>
  <c r="BT60" i="3"/>
  <c r="BT63" i="3"/>
  <c r="BT33" i="3"/>
  <c r="BT17" i="3"/>
  <c r="BT57" i="3"/>
  <c r="BT19" i="3"/>
  <c r="BT35" i="3"/>
  <c r="BT64" i="3"/>
  <c r="BT11" i="3"/>
  <c r="BT14" i="3"/>
  <c r="BT8" i="3"/>
  <c r="BT55" i="3"/>
  <c r="BT62" i="3"/>
  <c r="BT48" i="3"/>
  <c r="BT53" i="3"/>
  <c r="BT39" i="3"/>
  <c r="BT28" i="3"/>
  <c r="BT27" i="3"/>
  <c r="BT52" i="3"/>
  <c r="BT30" i="3"/>
  <c r="BT41" i="3"/>
  <c r="BT65" i="3"/>
  <c r="BT51" i="3"/>
  <c r="BT43" i="3"/>
  <c r="BT68" i="3"/>
  <c r="BT23" i="3"/>
  <c r="BT66" i="3"/>
  <c r="BT59" i="3"/>
  <c r="BT71" i="3"/>
  <c r="BT36" i="3"/>
  <c r="BT24" i="3"/>
  <c r="BT31" i="3"/>
  <c r="BT54" i="3"/>
  <c r="BT42" i="3"/>
  <c r="BT56" i="3"/>
  <c r="BT58" i="3"/>
  <c r="BT69" i="3"/>
  <c r="BT32" i="3"/>
  <c r="BT18" i="3"/>
  <c r="BT15" i="3"/>
  <c r="BT47" i="3"/>
  <c r="BT93" i="3"/>
  <c r="BT87" i="3"/>
  <c r="BT92" i="3"/>
  <c r="BT90" i="3"/>
  <c r="BT96" i="3"/>
  <c r="BT88" i="3"/>
  <c r="BT77" i="3"/>
  <c r="BT98" i="3"/>
  <c r="BT91" i="3"/>
  <c r="BT86" i="3"/>
  <c r="BT85" i="3"/>
  <c r="BT99" i="3"/>
  <c r="BT94" i="3"/>
  <c r="BT75" i="3"/>
  <c r="BT95" i="3"/>
  <c r="BT97" i="3"/>
  <c r="BT84" i="3"/>
  <c r="BT79" i="3"/>
  <c r="BT76" i="3"/>
  <c r="BT89" i="3"/>
  <c r="BT81" i="3"/>
  <c r="BT82" i="3"/>
  <c r="BT78" i="3"/>
  <c r="BT80" i="3"/>
  <c r="BT83" i="3"/>
</calcChain>
</file>

<file path=xl/sharedStrings.xml><?xml version="1.0" encoding="utf-8"?>
<sst xmlns="http://schemas.openxmlformats.org/spreadsheetml/2006/main" count="392" uniqueCount="133">
  <si>
    <t>Čečetka Josef</t>
  </si>
  <si>
    <t>Štěpánek Petr</t>
  </si>
  <si>
    <t>Antoš Jakub</t>
  </si>
  <si>
    <t>Puška samonabíjecí</t>
  </si>
  <si>
    <t>Bareš Jiří</t>
  </si>
  <si>
    <t>Bernard Petr</t>
  </si>
  <si>
    <t>Puška opakovací</t>
  </si>
  <si>
    <t>Bříza Pavel</t>
  </si>
  <si>
    <t>Osobní obranná zbraň</t>
  </si>
  <si>
    <t>Budjač Jakub</t>
  </si>
  <si>
    <t>Doksanský Josef</t>
  </si>
  <si>
    <t>Hainz Zbyněk</t>
  </si>
  <si>
    <t>Hanzal Petr</t>
  </si>
  <si>
    <t>Hradil Marek</t>
  </si>
  <si>
    <t>Kadlček Dan</t>
  </si>
  <si>
    <t>Kotek Michal</t>
  </si>
  <si>
    <t>Kovář Martin</t>
  </si>
  <si>
    <t>Krampera Miloš</t>
  </si>
  <si>
    <t>Krampera Tomáš</t>
  </si>
  <si>
    <t>Křapáček Milan</t>
  </si>
  <si>
    <t>Krejčí Tomáš</t>
  </si>
  <si>
    <t>Kvoch Jan</t>
  </si>
  <si>
    <t>Marek Jiří</t>
  </si>
  <si>
    <t>Mestek Petr</t>
  </si>
  <si>
    <t>Miler David</t>
  </si>
  <si>
    <t>Přibyl Petr</t>
  </si>
  <si>
    <t>Smrček František</t>
  </si>
  <si>
    <t>Smrkovský Martin</t>
  </si>
  <si>
    <t>Sochor Tomáš</t>
  </si>
  <si>
    <t>Soumar Martin</t>
  </si>
  <si>
    <t>Starčevič Miroslav</t>
  </si>
  <si>
    <t>Turek Tomáš</t>
  </si>
  <si>
    <t>Vejsada Petr</t>
  </si>
  <si>
    <t>Rohel Miroslav</t>
  </si>
  <si>
    <t>č.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</si>
  <si>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</si>
  <si>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</si>
  <si>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</si>
  <si>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</si>
  <si>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</si>
  <si>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</si>
  <si>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</si>
  <si>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</si>
  <si>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</si>
  <si>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%1</t>
  </si>
  <si>
    <t>%2</t>
  </si>
  <si>
    <t>%3</t>
  </si>
  <si>
    <t>%4</t>
  </si>
  <si>
    <t>%5</t>
  </si>
  <si>
    <t>%6</t>
  </si>
  <si>
    <t>% pohár</t>
  </si>
  <si>
    <t>pořadí</t>
  </si>
  <si>
    <t>Kontrola</t>
  </si>
  <si>
    <t>%</t>
  </si>
  <si>
    <t>soucet %</t>
  </si>
  <si>
    <t>Kontrolni</t>
  </si>
  <si>
    <t>soucet</t>
  </si>
  <si>
    <t>Trávníček Vojtěch</t>
  </si>
  <si>
    <t>Prepletaný Jan</t>
  </si>
  <si>
    <t>Franče Petr</t>
  </si>
  <si>
    <t>Jíša Stanislav</t>
  </si>
  <si>
    <t>Khýr Jan</t>
  </si>
  <si>
    <t>Klenko Alexander</t>
  </si>
  <si>
    <t>Kraupner Petr</t>
  </si>
  <si>
    <t>Malý Milan</t>
  </si>
  <si>
    <t>Reichert Ondřej</t>
  </si>
  <si>
    <t>Šenkeřík Martin</t>
  </si>
  <si>
    <t>Šurmanová Míša</t>
  </si>
  <si>
    <t>Tábořík Milan</t>
  </si>
  <si>
    <t>Zavřel Matouš</t>
  </si>
  <si>
    <t>Trávníček Tomáš</t>
  </si>
  <si>
    <t>Adamec Jan</t>
  </si>
  <si>
    <t>Bernátek Ivan</t>
  </si>
  <si>
    <t>Cvacho Peter</t>
  </si>
  <si>
    <t>Čenský Tomáš</t>
  </si>
  <si>
    <t>Duběda Lukáš</t>
  </si>
  <si>
    <t>Filip Stanislav</t>
  </si>
  <si>
    <t>Hájek Radek</t>
  </si>
  <si>
    <t>Jindřich Karel</t>
  </si>
  <si>
    <t>Karlík David</t>
  </si>
  <si>
    <t>Klain Václav</t>
  </si>
  <si>
    <t>Louda Roman</t>
  </si>
  <si>
    <t>Mazúch Tomáš</t>
  </si>
  <si>
    <t>Nathanielová Nicole</t>
  </si>
  <si>
    <t>Novotný Pavel</t>
  </si>
  <si>
    <t>Procházka Radek</t>
  </si>
  <si>
    <t>Racský Libor</t>
  </si>
  <si>
    <t>Reiter Vít</t>
  </si>
  <si>
    <t>Rejman Jakub</t>
  </si>
  <si>
    <t>Růžek Jiří</t>
  </si>
  <si>
    <t>Skalický David</t>
  </si>
  <si>
    <t>Sýkora Kamil</t>
  </si>
  <si>
    <t>LOS - Letní puška</t>
  </si>
  <si>
    <t>Počet situací: 6</t>
  </si>
  <si>
    <t>Závodník</t>
  </si>
  <si>
    <t>SUM1</t>
  </si>
  <si>
    <t>SUM2</t>
  </si>
  <si>
    <t>SUM3</t>
  </si>
  <si>
    <t>SUM4</t>
  </si>
  <si>
    <t>SUM5</t>
  </si>
  <si>
    <t>SUM6</t>
  </si>
  <si>
    <t>SUM %</t>
  </si>
  <si>
    <t>POŘ.</t>
  </si>
  <si>
    <t>CELKEM</t>
  </si>
  <si>
    <t>koeficient</t>
  </si>
  <si>
    <t>Záruba Petr</t>
  </si>
  <si>
    <t>Cucu Jan</t>
  </si>
  <si>
    <t>Pavlík Jiří</t>
  </si>
  <si>
    <t>Urban Roman</t>
  </si>
  <si>
    <t>Punčochář Jaromír</t>
  </si>
  <si>
    <t>Charvát Ladislav</t>
  </si>
  <si>
    <t>Pataky Pavel</t>
  </si>
  <si>
    <t>Zicha Josef</t>
  </si>
  <si>
    <t>Arnold Ctibor</t>
  </si>
  <si>
    <t>Horký Pavel</t>
  </si>
  <si>
    <t>Buss Miroslav</t>
  </si>
  <si>
    <t>Sikanedr Lukáš</t>
  </si>
  <si>
    <t>Háša Michal</t>
  </si>
  <si>
    <t>Korecký Jan</t>
  </si>
  <si>
    <t>Marek Pavel</t>
  </si>
  <si>
    <t>Puch Martin</t>
  </si>
  <si>
    <t>Hradil Jan</t>
  </si>
  <si>
    <t>Arnold Antonín</t>
  </si>
  <si>
    <t>Bečka Filip</t>
  </si>
  <si>
    <t>Řezáč Kamil</t>
  </si>
  <si>
    <t>Kotě Jaroslav</t>
  </si>
  <si>
    <t>Kadlec Pavel</t>
  </si>
  <si>
    <t>Djabali Mourad</t>
  </si>
  <si>
    <t>Mládek Petr</t>
  </si>
  <si>
    <t>Moc Jindřich</t>
  </si>
  <si>
    <t>Balik Václav</t>
  </si>
  <si>
    <t>Hauer Michael</t>
  </si>
  <si>
    <t>Vrátník Pavel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</si>
</sst>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"/>
    <numFmt numFmtId="165" formatCode="0.0000%"/>
    <numFmt numFmtId="166" formatCode="[$-405]d\.\ mmmm\ yyyy;@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sz val="10"/>
      <color indexed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31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2" fontId="0" fillId="3" borderId="17" xfId="0" applyNumberFormat="1" applyFill="1" applyBorder="1" applyAlignment="1">
      <alignment horizontal="center" vertical="center"/>
    </xf>
    <xf numFmtId="2" fontId="0" fillId="3" borderId="22" xfId="0" applyNumberFormat="1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2" fontId="0" fillId="4" borderId="22" xfId="0" applyNumberFormat="1" applyFill="1" applyBorder="1" applyAlignment="1">
      <alignment horizontal="center" vertical="center"/>
    </xf>
    <xf numFmtId="2" fontId="0" fillId="5" borderId="17" xfId="0" applyNumberFormat="1" applyFill="1" applyBorder="1" applyAlignment="1">
      <alignment horizontal="center" vertical="center"/>
    </xf>
    <xf numFmtId="2" fontId="0" fillId="5" borderId="22" xfId="0" applyNumberFormat="1" applyFill="1" applyBorder="1" applyAlignment="1">
      <alignment horizontal="center" vertical="center"/>
    </xf>
    <xf numFmtId="2" fontId="0" fillId="6" borderId="22" xfId="0" applyNumberFormat="1" applyFill="1" applyBorder="1" applyAlignment="1">
      <alignment horizontal="center" vertical="center"/>
    </xf>
    <xf numFmtId="2" fontId="0" fillId="7" borderId="17" xfId="0" applyNumberFormat="1" applyFill="1" applyBorder="1" applyAlignment="1">
      <alignment horizontal="center" vertical="center"/>
    </xf>
    <xf numFmtId="2" fontId="0" fillId="7" borderId="22" xfId="0" applyNumberForma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0" fillId="4" borderId="23" xfId="0" applyNumberFormat="1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2" fontId="0" fillId="7" borderId="36" xfId="0" applyNumberFormat="1" applyFill="1" applyBorder="1" applyAlignment="1">
      <alignment horizontal="center" vertical="center"/>
    </xf>
    <xf numFmtId="2" fontId="0" fillId="7" borderId="26" xfId="0" applyNumberFormat="1" applyFill="1" applyBorder="1" applyAlignment="1">
      <alignment horizontal="center" vertical="center"/>
    </xf>
    <xf numFmtId="2" fontId="0" fillId="5" borderId="36" xfId="0" applyNumberFormat="1" applyFill="1" applyBorder="1" applyAlignment="1">
      <alignment horizontal="center" vertical="center"/>
    </xf>
    <xf numFmtId="2" fontId="0" fillId="5" borderId="26" xfId="0" applyNumberFormat="1" applyFill="1" applyBorder="1" applyAlignment="1">
      <alignment horizontal="center" vertical="center"/>
    </xf>
    <xf numFmtId="2" fontId="0" fillId="3" borderId="35" xfId="0" applyNumberFormat="1" applyFill="1" applyBorder="1" applyAlignment="1">
      <alignment horizontal="center" vertical="center"/>
    </xf>
    <xf numFmtId="2" fontId="0" fillId="3" borderId="25" xfId="0" applyNumberFormat="1" applyFill="1" applyBorder="1" applyAlignment="1">
      <alignment horizontal="center" vertical="center"/>
    </xf>
    <xf numFmtId="2" fontId="0" fillId="5" borderId="35" xfId="0" applyNumberFormat="1" applyFill="1" applyBorder="1" applyAlignment="1">
      <alignment horizontal="center" vertical="center"/>
    </xf>
    <xf numFmtId="2" fontId="0" fillId="5" borderId="25" xfId="0" applyNumberFormat="1" applyFill="1" applyBorder="1" applyAlignment="1">
      <alignment horizontal="center" vertical="center"/>
    </xf>
    <xf numFmtId="2" fontId="0" fillId="6" borderId="19" xfId="0" applyNumberFormat="1" applyFill="1" applyBorder="1" applyAlignment="1">
      <alignment horizontal="center" vertical="center"/>
    </xf>
    <xf numFmtId="2" fontId="0" fillId="6" borderId="23" xfId="0" applyNumberFormat="1" applyFill="1" applyBorder="1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2" fontId="0" fillId="7" borderId="23" xfId="0" applyNumberFormat="1" applyFill="1" applyBorder="1" applyAlignment="1">
      <alignment horizontal="center" vertical="center"/>
    </xf>
    <xf numFmtId="2" fontId="0" fillId="2" borderId="19" xfId="0" applyNumberFormat="1" applyFill="1" applyBorder="1" applyAlignment="1">
      <alignment horizontal="center" vertical="center"/>
    </xf>
    <xf numFmtId="2" fontId="0" fillId="2" borderId="23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2" fontId="0" fillId="3" borderId="40" xfId="0" applyNumberForma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2" fontId="0" fillId="3" borderId="43" xfId="0" applyNumberFormat="1" applyFill="1" applyBorder="1" applyAlignment="1">
      <alignment horizontal="center" vertical="center"/>
    </xf>
    <xf numFmtId="2" fontId="0" fillId="4" borderId="40" xfId="0" applyNumberFormat="1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2" fontId="0" fillId="4" borderId="41" xfId="0" applyNumberFormat="1" applyFill="1" applyBorder="1" applyAlignment="1">
      <alignment horizontal="center" vertical="center"/>
    </xf>
    <xf numFmtId="2" fontId="0" fillId="5" borderId="44" xfId="0" applyNumberFormat="1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2" fontId="0" fillId="5" borderId="43" xfId="0" applyNumberFormat="1" applyFill="1" applyBorder="1" applyAlignment="1">
      <alignment horizontal="center" vertical="center"/>
    </xf>
    <xf numFmtId="2" fontId="0" fillId="6" borderId="40" xfId="0" applyNumberFormat="1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2" fontId="0" fillId="6" borderId="41" xfId="0" applyNumberFormat="1" applyFill="1" applyBorder="1" applyAlignment="1">
      <alignment horizontal="center" vertical="center"/>
    </xf>
    <xf numFmtId="2" fontId="0" fillId="7" borderId="44" xfId="0" applyNumberFormat="1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2" fontId="0" fillId="7" borderId="41" xfId="0" applyNumberFormat="1" applyFill="1" applyBorder="1" applyAlignment="1">
      <alignment horizontal="center" vertical="center"/>
    </xf>
    <xf numFmtId="2" fontId="0" fillId="2" borderId="40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2" fontId="0" fillId="2" borderId="41" xfId="0" applyNumberFormat="1" applyFill="1" applyBorder="1" applyAlignment="1">
      <alignment horizontal="center" vertical="center"/>
    </xf>
    <xf numFmtId="2" fontId="0" fillId="5" borderId="40" xfId="0" applyNumberFormat="1" applyFill="1" applyBorder="1" applyAlignment="1">
      <alignment horizontal="center" vertical="center"/>
    </xf>
    <xf numFmtId="2" fontId="0" fillId="7" borderId="40" xfId="0" applyNumberFormat="1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3" xfId="0" applyNumberFormat="1" applyFill="1" applyBorder="1" applyAlignment="1">
      <alignment horizontal="center" vertical="center"/>
    </xf>
    <xf numFmtId="2" fontId="0" fillId="3" borderId="41" xfId="0" applyNumberFormat="1" applyFill="1" applyBorder="1" applyAlignment="1">
      <alignment horizontal="center" vertical="center"/>
    </xf>
    <xf numFmtId="2" fontId="0" fillId="5" borderId="19" xfId="0" applyNumberFormat="1" applyFill="1" applyBorder="1" applyAlignment="1">
      <alignment horizontal="center" vertical="center"/>
    </xf>
    <xf numFmtId="2" fontId="0" fillId="5" borderId="23" xfId="0" applyNumberFormat="1" applyFill="1" applyBorder="1" applyAlignment="1">
      <alignment horizontal="center" vertical="center"/>
    </xf>
    <xf numFmtId="2" fontId="0" fillId="5" borderId="41" xfId="0" applyNumberFormat="1" applyFill="1" applyBorder="1" applyAlignment="1">
      <alignment horizontal="center" vertical="center"/>
    </xf>
    <xf numFmtId="1" fontId="0" fillId="3" borderId="22" xfId="0" applyNumberFormat="1" applyFill="1" applyBorder="1" applyAlignment="1">
      <alignment horizontal="center" vertical="center"/>
    </xf>
    <xf numFmtId="1" fontId="0" fillId="3" borderId="25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164" fontId="1" fillId="9" borderId="2" xfId="0" applyNumberFormat="1" applyFont="1" applyFill="1" applyBorder="1" applyAlignment="1">
      <alignment horizontal="center" vertical="center"/>
    </xf>
    <xf numFmtId="9" fontId="1" fillId="9" borderId="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9" fontId="0" fillId="0" borderId="17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0" fontId="1" fillId="9" borderId="12" xfId="0" applyNumberFormat="1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9" fontId="0" fillId="0" borderId="22" xfId="0" applyNumberFormat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0" fontId="1" fillId="9" borderId="28" xfId="0" applyNumberFormat="1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41" xfId="0" applyBorder="1" applyAlignment="1">
      <alignment horizontal="left" vertical="center"/>
    </xf>
    <xf numFmtId="9" fontId="0" fillId="0" borderId="40" xfId="0" applyNumberFormat="1" applyBorder="1" applyAlignment="1">
      <alignment horizontal="center" vertical="center"/>
    </xf>
    <xf numFmtId="9" fontId="0" fillId="0" borderId="42" xfId="0" applyNumberFormat="1" applyBorder="1" applyAlignment="1">
      <alignment horizontal="center" vertical="center"/>
    </xf>
    <xf numFmtId="9" fontId="0" fillId="0" borderId="41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10" fontId="1" fillId="9" borderId="39" xfId="0" applyNumberFormat="1" applyFont="1" applyFill="1" applyBorder="1" applyAlignment="1">
      <alignment horizontal="center" vertical="center"/>
    </xf>
    <xf numFmtId="0" fontId="1" fillId="9" borderId="4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30" xfId="0" applyBorder="1" applyAlignment="1">
      <alignment horizontal="left" vertic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164" fontId="1" fillId="9" borderId="10" xfId="0" applyNumberFormat="1" applyFont="1" applyFill="1" applyBorder="1" applyAlignment="1">
      <alignment horizontal="center" vertical="center"/>
    </xf>
    <xf numFmtId="9" fontId="1" fillId="9" borderId="34" xfId="0" applyNumberFormat="1" applyFon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136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4.140625" style="88" customWidth="1"/>
    <col min="2" max="2" width="21.5703125" style="88" bestFit="1" customWidth="1"/>
    <col min="3" max="3" width="6.7109375" style="88" customWidth="1"/>
    <col min="4" max="4" width="3.5703125" style="88" customWidth="1"/>
    <col min="5" max="7" width="3.140625" style="88" customWidth="1"/>
    <col min="8" max="8" width="4.140625" style="88" customWidth="1"/>
    <col min="9" max="9" width="4.42578125" style="88" customWidth="1"/>
    <col min="10" max="10" width="5.140625" style="88" customWidth="1"/>
    <col min="11" max="11" width="6.28515625" style="89" customWidth="1"/>
    <col min="12" max="13" width="6.7109375" style="88" customWidth="1"/>
    <col min="14" max="14" width="3.5703125" style="88" customWidth="1"/>
    <col min="15" max="17" width="3.140625" style="88" customWidth="1"/>
    <col min="18" max="18" width="4.140625" style="88" customWidth="1"/>
    <col min="19" max="19" width="4.42578125" style="88" customWidth="1"/>
    <col min="20" max="20" width="5.140625" style="88" customWidth="1"/>
    <col min="21" max="21" width="6.28515625" style="88" customWidth="1"/>
    <col min="22" max="23" width="6.7109375" style="88" customWidth="1"/>
    <col min="24" max="24" width="3.5703125" style="88" customWidth="1"/>
    <col min="25" max="27" width="3.140625" style="88" customWidth="1"/>
    <col min="28" max="28" width="4.140625" style="88" customWidth="1"/>
    <col min="29" max="29" width="4.42578125" style="88" customWidth="1"/>
    <col min="30" max="30" width="5.140625" style="88" customWidth="1"/>
    <col min="31" max="31" width="6.28515625" style="88" customWidth="1"/>
    <col min="32" max="33" width="6.7109375" style="88" customWidth="1"/>
    <col min="34" max="34" width="3.5703125" style="88" customWidth="1"/>
    <col min="35" max="37" width="3.140625" style="88" customWidth="1"/>
    <col min="38" max="38" width="4.140625" style="88" customWidth="1"/>
    <col min="39" max="39" width="4.42578125" style="88" customWidth="1"/>
    <col min="40" max="40" width="5.140625" style="88" customWidth="1"/>
    <col min="41" max="41" width="6.28515625" style="88" customWidth="1"/>
    <col min="42" max="43" width="6.7109375" style="88" customWidth="1"/>
    <col min="44" max="44" width="3.5703125" style="88" customWidth="1"/>
    <col min="45" max="47" width="3.140625" style="88" customWidth="1"/>
    <col min="48" max="48" width="4.140625" style="88" customWidth="1"/>
    <col min="49" max="49" width="4.42578125" style="88" customWidth="1"/>
    <col min="50" max="50" width="5.140625" style="88" customWidth="1"/>
    <col min="51" max="51" width="6.28515625" style="88" customWidth="1"/>
    <col min="52" max="53" width="6.7109375" style="88" customWidth="1"/>
    <col min="54" max="54" width="3.5703125" style="88" customWidth="1"/>
    <col min="55" max="57" width="3.140625" style="88" customWidth="1"/>
    <col min="58" max="58" width="4.140625" style="88" customWidth="1"/>
    <col min="59" max="59" width="4.42578125" style="88" customWidth="1"/>
    <col min="60" max="60" width="5.140625" style="88" customWidth="1"/>
    <col min="61" max="61" width="6.28515625" style="88" customWidth="1"/>
    <col min="62" max="62" width="6.7109375" style="88" customWidth="1"/>
    <col min="63" max="63" width="3.85546875" style="88" customWidth="1"/>
    <col min="64" max="66" width="7.7109375" style="88" customWidth="1"/>
    <col min="67" max="67" width="8.42578125" style="88" customWidth="1"/>
    <col min="68" max="68" width="7.7109375" style="88" customWidth="1"/>
    <col min="69" max="69" width="7.85546875" style="88" customWidth="1"/>
    <col min="70" max="70" width="11.5703125" style="88" customWidth="1"/>
    <col min="71" max="71" width="10" style="88" customWidth="1"/>
    <col min="72" max="72" width="8.7109375" style="88" customWidth="1"/>
    <col min="73" max="73" width="2.7109375" style="88" customWidth="1"/>
    <col min="74" max="74" width="9.140625" style="89" hidden="1" customWidth="1"/>
    <col min="75" max="256" width="9.140625" style="88"/>
    <col min="257" max="257" width="4.140625" style="88" customWidth="1"/>
    <col min="258" max="258" width="29.85546875" style="88" customWidth="1"/>
    <col min="259" max="259" width="6.140625" style="88" customWidth="1"/>
    <col min="260" max="260" width="3.5703125" style="88" customWidth="1"/>
    <col min="261" max="261" width="3.140625" style="88" customWidth="1"/>
    <col min="262" max="262" width="3.28515625" style="88" customWidth="1"/>
    <col min="263" max="263" width="3.140625" style="88" customWidth="1"/>
    <col min="264" max="264" width="4.140625" style="88" customWidth="1"/>
    <col min="265" max="265" width="4.42578125" style="88" customWidth="1"/>
    <col min="266" max="266" width="5.140625" style="88" customWidth="1"/>
    <col min="267" max="267" width="6.28515625" style="88" customWidth="1"/>
    <col min="268" max="268" width="6.7109375" style="88" customWidth="1"/>
    <col min="269" max="269" width="6" style="88" customWidth="1"/>
    <col min="270" max="270" width="3.5703125" style="88" customWidth="1"/>
    <col min="271" max="271" width="3.140625" style="88" customWidth="1"/>
    <col min="272" max="272" width="3.5703125" style="88" customWidth="1"/>
    <col min="273" max="273" width="2.28515625" style="88" customWidth="1"/>
    <col min="274" max="274" width="4.140625" style="88" customWidth="1"/>
    <col min="275" max="275" width="4.42578125" style="88" customWidth="1"/>
    <col min="276" max="276" width="5.140625" style="88" customWidth="1"/>
    <col min="277" max="277" width="6.28515625" style="88" customWidth="1"/>
    <col min="278" max="278" width="6.7109375" style="88" customWidth="1"/>
    <col min="279" max="279" width="5.42578125" style="88" customWidth="1"/>
    <col min="280" max="280" width="3.5703125" style="88" customWidth="1"/>
    <col min="281" max="282" width="3.28515625" style="88" customWidth="1"/>
    <col min="283" max="283" width="3.140625" style="88" customWidth="1"/>
    <col min="284" max="284" width="4.140625" style="88" customWidth="1"/>
    <col min="285" max="285" width="4.42578125" style="88" customWidth="1"/>
    <col min="286" max="286" width="5.140625" style="88" customWidth="1"/>
    <col min="287" max="287" width="6.28515625" style="88" customWidth="1"/>
    <col min="288" max="288" width="6.7109375" style="88" customWidth="1"/>
    <col min="289" max="289" width="6.140625" style="88" customWidth="1"/>
    <col min="290" max="290" width="3.5703125" style="88" customWidth="1"/>
    <col min="291" max="291" width="3" style="88" customWidth="1"/>
    <col min="292" max="292" width="3.28515625" style="88" customWidth="1"/>
    <col min="293" max="293" width="3.140625" style="88" customWidth="1"/>
    <col min="294" max="294" width="4.140625" style="88" customWidth="1"/>
    <col min="295" max="295" width="4.42578125" style="88" customWidth="1"/>
    <col min="296" max="296" width="5.140625" style="88" customWidth="1"/>
    <col min="297" max="297" width="6.28515625" style="88" customWidth="1"/>
    <col min="298" max="298" width="6.7109375" style="88" customWidth="1"/>
    <col min="299" max="299" width="5.42578125" style="88" customWidth="1"/>
    <col min="300" max="300" width="3.5703125" style="88" customWidth="1"/>
    <col min="301" max="301" width="2.85546875" style="88" customWidth="1"/>
    <col min="302" max="302" width="3" style="88" customWidth="1"/>
    <col min="303" max="303" width="2.28515625" style="88" customWidth="1"/>
    <col min="304" max="304" width="4.140625" style="88" customWidth="1"/>
    <col min="305" max="305" width="4.42578125" style="88" customWidth="1"/>
    <col min="306" max="306" width="5.140625" style="88" customWidth="1"/>
    <col min="307" max="307" width="6.28515625" style="88" customWidth="1"/>
    <col min="308" max="308" width="6.7109375" style="88" customWidth="1"/>
    <col min="309" max="309" width="6.140625" style="88" customWidth="1"/>
    <col min="310" max="310" width="3.5703125" style="88" customWidth="1"/>
    <col min="311" max="311" width="2.85546875" style="88" customWidth="1"/>
    <col min="312" max="312" width="3.140625" style="88" customWidth="1"/>
    <col min="313" max="313" width="3" style="88" customWidth="1"/>
    <col min="314" max="314" width="4.140625" style="88" customWidth="1"/>
    <col min="315" max="315" width="4.42578125" style="88" customWidth="1"/>
    <col min="316" max="316" width="5.140625" style="88" customWidth="1"/>
    <col min="317" max="317" width="6.28515625" style="88" customWidth="1"/>
    <col min="318" max="318" width="6.7109375" style="88" customWidth="1"/>
    <col min="319" max="319" width="3.85546875" style="88" customWidth="1"/>
    <col min="320" max="322" width="7.7109375" style="88" customWidth="1"/>
    <col min="323" max="323" width="8.42578125" style="88" customWidth="1"/>
    <col min="324" max="325" width="7.7109375" style="88" customWidth="1"/>
    <col min="326" max="326" width="11.5703125" style="88" customWidth="1"/>
    <col min="327" max="327" width="10" style="88" customWidth="1"/>
    <col min="328" max="328" width="8.7109375" style="88" customWidth="1"/>
    <col min="329" max="329" width="2.7109375" style="88" customWidth="1"/>
    <col min="330" max="330" width="0" style="88" hidden="1" customWidth="1"/>
    <col min="331" max="512" width="9.140625" style="88"/>
    <col min="513" max="513" width="4.140625" style="88" customWidth="1"/>
    <col min="514" max="514" width="29.85546875" style="88" customWidth="1"/>
    <col min="515" max="515" width="6.140625" style="88" customWidth="1"/>
    <col min="516" max="516" width="3.5703125" style="88" customWidth="1"/>
    <col min="517" max="517" width="3.140625" style="88" customWidth="1"/>
    <col min="518" max="518" width="3.28515625" style="88" customWidth="1"/>
    <col min="519" max="519" width="3.140625" style="88" customWidth="1"/>
    <col min="520" max="520" width="4.140625" style="88" customWidth="1"/>
    <col min="521" max="521" width="4.42578125" style="88" customWidth="1"/>
    <col min="522" max="522" width="5.140625" style="88" customWidth="1"/>
    <col min="523" max="523" width="6.28515625" style="88" customWidth="1"/>
    <col min="524" max="524" width="6.7109375" style="88" customWidth="1"/>
    <col min="525" max="525" width="6" style="88" customWidth="1"/>
    <col min="526" max="526" width="3.5703125" style="88" customWidth="1"/>
    <col min="527" max="527" width="3.140625" style="88" customWidth="1"/>
    <col min="528" max="528" width="3.5703125" style="88" customWidth="1"/>
    <col min="529" max="529" width="2.28515625" style="88" customWidth="1"/>
    <col min="530" max="530" width="4.140625" style="88" customWidth="1"/>
    <col min="531" max="531" width="4.42578125" style="88" customWidth="1"/>
    <col min="532" max="532" width="5.140625" style="88" customWidth="1"/>
    <col min="533" max="533" width="6.28515625" style="88" customWidth="1"/>
    <col min="534" max="534" width="6.7109375" style="88" customWidth="1"/>
    <col min="535" max="535" width="5.42578125" style="88" customWidth="1"/>
    <col min="536" max="536" width="3.5703125" style="88" customWidth="1"/>
    <col min="537" max="538" width="3.28515625" style="88" customWidth="1"/>
    <col min="539" max="539" width="3.140625" style="88" customWidth="1"/>
    <col min="540" max="540" width="4.140625" style="88" customWidth="1"/>
    <col min="541" max="541" width="4.42578125" style="88" customWidth="1"/>
    <col min="542" max="542" width="5.140625" style="88" customWidth="1"/>
    <col min="543" max="543" width="6.28515625" style="88" customWidth="1"/>
    <col min="544" max="544" width="6.7109375" style="88" customWidth="1"/>
    <col min="545" max="545" width="6.140625" style="88" customWidth="1"/>
    <col min="546" max="546" width="3.5703125" style="88" customWidth="1"/>
    <col min="547" max="547" width="3" style="88" customWidth="1"/>
    <col min="548" max="548" width="3.28515625" style="88" customWidth="1"/>
    <col min="549" max="549" width="3.140625" style="88" customWidth="1"/>
    <col min="550" max="550" width="4.140625" style="88" customWidth="1"/>
    <col min="551" max="551" width="4.42578125" style="88" customWidth="1"/>
    <col min="552" max="552" width="5.140625" style="88" customWidth="1"/>
    <col min="553" max="553" width="6.28515625" style="88" customWidth="1"/>
    <col min="554" max="554" width="6.7109375" style="88" customWidth="1"/>
    <col min="555" max="555" width="5.42578125" style="88" customWidth="1"/>
    <col min="556" max="556" width="3.5703125" style="88" customWidth="1"/>
    <col min="557" max="557" width="2.85546875" style="88" customWidth="1"/>
    <col min="558" max="558" width="3" style="88" customWidth="1"/>
    <col min="559" max="559" width="2.28515625" style="88" customWidth="1"/>
    <col min="560" max="560" width="4.140625" style="88" customWidth="1"/>
    <col min="561" max="561" width="4.42578125" style="88" customWidth="1"/>
    <col min="562" max="562" width="5.140625" style="88" customWidth="1"/>
    <col min="563" max="563" width="6.28515625" style="88" customWidth="1"/>
    <col min="564" max="564" width="6.7109375" style="88" customWidth="1"/>
    <col min="565" max="565" width="6.140625" style="88" customWidth="1"/>
    <col min="566" max="566" width="3.5703125" style="88" customWidth="1"/>
    <col min="567" max="567" width="2.85546875" style="88" customWidth="1"/>
    <col min="568" max="568" width="3.140625" style="88" customWidth="1"/>
    <col min="569" max="569" width="3" style="88" customWidth="1"/>
    <col min="570" max="570" width="4.140625" style="88" customWidth="1"/>
    <col min="571" max="571" width="4.42578125" style="88" customWidth="1"/>
    <col min="572" max="572" width="5.140625" style="88" customWidth="1"/>
    <col min="573" max="573" width="6.28515625" style="88" customWidth="1"/>
    <col min="574" max="574" width="6.7109375" style="88" customWidth="1"/>
    <col min="575" max="575" width="3.85546875" style="88" customWidth="1"/>
    <col min="576" max="578" width="7.7109375" style="88" customWidth="1"/>
    <col min="579" max="579" width="8.42578125" style="88" customWidth="1"/>
    <col min="580" max="581" width="7.7109375" style="88" customWidth="1"/>
    <col min="582" max="582" width="11.5703125" style="88" customWidth="1"/>
    <col min="583" max="583" width="10" style="88" customWidth="1"/>
    <col min="584" max="584" width="8.7109375" style="88" customWidth="1"/>
    <col min="585" max="585" width="2.7109375" style="88" customWidth="1"/>
    <col min="586" max="586" width="0" style="88" hidden="1" customWidth="1"/>
    <col min="587" max="768" width="9.140625" style="88"/>
    <col min="769" max="769" width="4.140625" style="88" customWidth="1"/>
    <col min="770" max="770" width="29.85546875" style="88" customWidth="1"/>
    <col min="771" max="771" width="6.140625" style="88" customWidth="1"/>
    <col min="772" max="772" width="3.5703125" style="88" customWidth="1"/>
    <col min="773" max="773" width="3.140625" style="88" customWidth="1"/>
    <col min="774" max="774" width="3.28515625" style="88" customWidth="1"/>
    <col min="775" max="775" width="3.140625" style="88" customWidth="1"/>
    <col min="776" max="776" width="4.140625" style="88" customWidth="1"/>
    <col min="777" max="777" width="4.42578125" style="88" customWidth="1"/>
    <col min="778" max="778" width="5.140625" style="88" customWidth="1"/>
    <col min="779" max="779" width="6.28515625" style="88" customWidth="1"/>
    <col min="780" max="780" width="6.7109375" style="88" customWidth="1"/>
    <col min="781" max="781" width="6" style="88" customWidth="1"/>
    <col min="782" max="782" width="3.5703125" style="88" customWidth="1"/>
    <col min="783" max="783" width="3.140625" style="88" customWidth="1"/>
    <col min="784" max="784" width="3.5703125" style="88" customWidth="1"/>
    <col min="785" max="785" width="2.28515625" style="88" customWidth="1"/>
    <col min="786" max="786" width="4.140625" style="88" customWidth="1"/>
    <col min="787" max="787" width="4.42578125" style="88" customWidth="1"/>
    <col min="788" max="788" width="5.140625" style="88" customWidth="1"/>
    <col min="789" max="789" width="6.28515625" style="88" customWidth="1"/>
    <col min="790" max="790" width="6.7109375" style="88" customWidth="1"/>
    <col min="791" max="791" width="5.42578125" style="88" customWidth="1"/>
    <col min="792" max="792" width="3.5703125" style="88" customWidth="1"/>
    <col min="793" max="794" width="3.28515625" style="88" customWidth="1"/>
    <col min="795" max="795" width="3.140625" style="88" customWidth="1"/>
    <col min="796" max="796" width="4.140625" style="88" customWidth="1"/>
    <col min="797" max="797" width="4.42578125" style="88" customWidth="1"/>
    <col min="798" max="798" width="5.140625" style="88" customWidth="1"/>
    <col min="799" max="799" width="6.28515625" style="88" customWidth="1"/>
    <col min="800" max="800" width="6.7109375" style="88" customWidth="1"/>
    <col min="801" max="801" width="6.140625" style="88" customWidth="1"/>
    <col min="802" max="802" width="3.5703125" style="88" customWidth="1"/>
    <col min="803" max="803" width="3" style="88" customWidth="1"/>
    <col min="804" max="804" width="3.28515625" style="88" customWidth="1"/>
    <col min="805" max="805" width="3.140625" style="88" customWidth="1"/>
    <col min="806" max="806" width="4.140625" style="88" customWidth="1"/>
    <col min="807" max="807" width="4.42578125" style="88" customWidth="1"/>
    <col min="808" max="808" width="5.140625" style="88" customWidth="1"/>
    <col min="809" max="809" width="6.28515625" style="88" customWidth="1"/>
    <col min="810" max="810" width="6.7109375" style="88" customWidth="1"/>
    <col min="811" max="811" width="5.42578125" style="88" customWidth="1"/>
    <col min="812" max="812" width="3.5703125" style="88" customWidth="1"/>
    <col min="813" max="813" width="2.85546875" style="88" customWidth="1"/>
    <col min="814" max="814" width="3" style="88" customWidth="1"/>
    <col min="815" max="815" width="2.28515625" style="88" customWidth="1"/>
    <col min="816" max="816" width="4.140625" style="88" customWidth="1"/>
    <col min="817" max="817" width="4.42578125" style="88" customWidth="1"/>
    <col min="818" max="818" width="5.140625" style="88" customWidth="1"/>
    <col min="819" max="819" width="6.28515625" style="88" customWidth="1"/>
    <col min="820" max="820" width="6.7109375" style="88" customWidth="1"/>
    <col min="821" max="821" width="6.140625" style="88" customWidth="1"/>
    <col min="822" max="822" width="3.5703125" style="88" customWidth="1"/>
    <col min="823" max="823" width="2.85546875" style="88" customWidth="1"/>
    <col min="824" max="824" width="3.140625" style="88" customWidth="1"/>
    <col min="825" max="825" width="3" style="88" customWidth="1"/>
    <col min="826" max="826" width="4.140625" style="88" customWidth="1"/>
    <col min="827" max="827" width="4.42578125" style="88" customWidth="1"/>
    <col min="828" max="828" width="5.140625" style="88" customWidth="1"/>
    <col min="829" max="829" width="6.28515625" style="88" customWidth="1"/>
    <col min="830" max="830" width="6.7109375" style="88" customWidth="1"/>
    <col min="831" max="831" width="3.85546875" style="88" customWidth="1"/>
    <col min="832" max="834" width="7.7109375" style="88" customWidth="1"/>
    <col min="835" max="835" width="8.42578125" style="88" customWidth="1"/>
    <col min="836" max="837" width="7.7109375" style="88" customWidth="1"/>
    <col min="838" max="838" width="11.5703125" style="88" customWidth="1"/>
    <col min="839" max="839" width="10" style="88" customWidth="1"/>
    <col min="840" max="840" width="8.7109375" style="88" customWidth="1"/>
    <col min="841" max="841" width="2.7109375" style="88" customWidth="1"/>
    <col min="842" max="842" width="0" style="88" hidden="1" customWidth="1"/>
    <col min="843" max="1024" width="9.140625" style="88"/>
    <col min="1025" max="1025" width="4.140625" style="88" customWidth="1"/>
    <col min="1026" max="1026" width="29.85546875" style="88" customWidth="1"/>
    <col min="1027" max="1027" width="6.140625" style="88" customWidth="1"/>
    <col min="1028" max="1028" width="3.5703125" style="88" customWidth="1"/>
    <col min="1029" max="1029" width="3.140625" style="88" customWidth="1"/>
    <col min="1030" max="1030" width="3.28515625" style="88" customWidth="1"/>
    <col min="1031" max="1031" width="3.140625" style="88" customWidth="1"/>
    <col min="1032" max="1032" width="4.140625" style="88" customWidth="1"/>
    <col min="1033" max="1033" width="4.42578125" style="88" customWidth="1"/>
    <col min="1034" max="1034" width="5.140625" style="88" customWidth="1"/>
    <col min="1035" max="1035" width="6.28515625" style="88" customWidth="1"/>
    <col min="1036" max="1036" width="6.7109375" style="88" customWidth="1"/>
    <col min="1037" max="1037" width="6" style="88" customWidth="1"/>
    <col min="1038" max="1038" width="3.5703125" style="88" customWidth="1"/>
    <col min="1039" max="1039" width="3.140625" style="88" customWidth="1"/>
    <col min="1040" max="1040" width="3.5703125" style="88" customWidth="1"/>
    <col min="1041" max="1041" width="2.28515625" style="88" customWidth="1"/>
    <col min="1042" max="1042" width="4.140625" style="88" customWidth="1"/>
    <col min="1043" max="1043" width="4.42578125" style="88" customWidth="1"/>
    <col min="1044" max="1044" width="5.140625" style="88" customWidth="1"/>
    <col min="1045" max="1045" width="6.28515625" style="88" customWidth="1"/>
    <col min="1046" max="1046" width="6.7109375" style="88" customWidth="1"/>
    <col min="1047" max="1047" width="5.42578125" style="88" customWidth="1"/>
    <col min="1048" max="1048" width="3.5703125" style="88" customWidth="1"/>
    <col min="1049" max="1050" width="3.28515625" style="88" customWidth="1"/>
    <col min="1051" max="1051" width="3.140625" style="88" customWidth="1"/>
    <col min="1052" max="1052" width="4.140625" style="88" customWidth="1"/>
    <col min="1053" max="1053" width="4.42578125" style="88" customWidth="1"/>
    <col min="1054" max="1054" width="5.140625" style="88" customWidth="1"/>
    <col min="1055" max="1055" width="6.28515625" style="88" customWidth="1"/>
    <col min="1056" max="1056" width="6.7109375" style="88" customWidth="1"/>
    <col min="1057" max="1057" width="6.140625" style="88" customWidth="1"/>
    <col min="1058" max="1058" width="3.5703125" style="88" customWidth="1"/>
    <col min="1059" max="1059" width="3" style="88" customWidth="1"/>
    <col min="1060" max="1060" width="3.28515625" style="88" customWidth="1"/>
    <col min="1061" max="1061" width="3.140625" style="88" customWidth="1"/>
    <col min="1062" max="1062" width="4.140625" style="88" customWidth="1"/>
    <col min="1063" max="1063" width="4.42578125" style="88" customWidth="1"/>
    <col min="1064" max="1064" width="5.140625" style="88" customWidth="1"/>
    <col min="1065" max="1065" width="6.28515625" style="88" customWidth="1"/>
    <col min="1066" max="1066" width="6.7109375" style="88" customWidth="1"/>
    <col min="1067" max="1067" width="5.42578125" style="88" customWidth="1"/>
    <col min="1068" max="1068" width="3.5703125" style="88" customWidth="1"/>
    <col min="1069" max="1069" width="2.85546875" style="88" customWidth="1"/>
    <col min="1070" max="1070" width="3" style="88" customWidth="1"/>
    <col min="1071" max="1071" width="2.28515625" style="88" customWidth="1"/>
    <col min="1072" max="1072" width="4.140625" style="88" customWidth="1"/>
    <col min="1073" max="1073" width="4.42578125" style="88" customWidth="1"/>
    <col min="1074" max="1074" width="5.140625" style="88" customWidth="1"/>
    <col min="1075" max="1075" width="6.28515625" style="88" customWidth="1"/>
    <col min="1076" max="1076" width="6.7109375" style="88" customWidth="1"/>
    <col min="1077" max="1077" width="6.140625" style="88" customWidth="1"/>
    <col min="1078" max="1078" width="3.5703125" style="88" customWidth="1"/>
    <col min="1079" max="1079" width="2.85546875" style="88" customWidth="1"/>
    <col min="1080" max="1080" width="3.140625" style="88" customWidth="1"/>
    <col min="1081" max="1081" width="3" style="88" customWidth="1"/>
    <col min="1082" max="1082" width="4.140625" style="88" customWidth="1"/>
    <col min="1083" max="1083" width="4.42578125" style="88" customWidth="1"/>
    <col min="1084" max="1084" width="5.140625" style="88" customWidth="1"/>
    <col min="1085" max="1085" width="6.28515625" style="88" customWidth="1"/>
    <col min="1086" max="1086" width="6.7109375" style="88" customWidth="1"/>
    <col min="1087" max="1087" width="3.85546875" style="88" customWidth="1"/>
    <col min="1088" max="1090" width="7.7109375" style="88" customWidth="1"/>
    <col min="1091" max="1091" width="8.42578125" style="88" customWidth="1"/>
    <col min="1092" max="1093" width="7.7109375" style="88" customWidth="1"/>
    <col min="1094" max="1094" width="11.5703125" style="88" customWidth="1"/>
    <col min="1095" max="1095" width="10" style="88" customWidth="1"/>
    <col min="1096" max="1096" width="8.7109375" style="88" customWidth="1"/>
    <col min="1097" max="1097" width="2.7109375" style="88" customWidth="1"/>
    <col min="1098" max="1098" width="0" style="88" hidden="1" customWidth="1"/>
    <col min="1099" max="1280" width="9.140625" style="88"/>
    <col min="1281" max="1281" width="4.140625" style="88" customWidth="1"/>
    <col min="1282" max="1282" width="29.85546875" style="88" customWidth="1"/>
    <col min="1283" max="1283" width="6.140625" style="88" customWidth="1"/>
    <col min="1284" max="1284" width="3.5703125" style="88" customWidth="1"/>
    <col min="1285" max="1285" width="3.140625" style="88" customWidth="1"/>
    <col min="1286" max="1286" width="3.28515625" style="88" customWidth="1"/>
    <col min="1287" max="1287" width="3.140625" style="88" customWidth="1"/>
    <col min="1288" max="1288" width="4.140625" style="88" customWidth="1"/>
    <col min="1289" max="1289" width="4.42578125" style="88" customWidth="1"/>
    <col min="1290" max="1290" width="5.140625" style="88" customWidth="1"/>
    <col min="1291" max="1291" width="6.28515625" style="88" customWidth="1"/>
    <col min="1292" max="1292" width="6.7109375" style="88" customWidth="1"/>
    <col min="1293" max="1293" width="6" style="88" customWidth="1"/>
    <col min="1294" max="1294" width="3.5703125" style="88" customWidth="1"/>
    <col min="1295" max="1295" width="3.140625" style="88" customWidth="1"/>
    <col min="1296" max="1296" width="3.5703125" style="88" customWidth="1"/>
    <col min="1297" max="1297" width="2.28515625" style="88" customWidth="1"/>
    <col min="1298" max="1298" width="4.140625" style="88" customWidth="1"/>
    <col min="1299" max="1299" width="4.42578125" style="88" customWidth="1"/>
    <col min="1300" max="1300" width="5.140625" style="88" customWidth="1"/>
    <col min="1301" max="1301" width="6.28515625" style="88" customWidth="1"/>
    <col min="1302" max="1302" width="6.7109375" style="88" customWidth="1"/>
    <col min="1303" max="1303" width="5.42578125" style="88" customWidth="1"/>
    <col min="1304" max="1304" width="3.5703125" style="88" customWidth="1"/>
    <col min="1305" max="1306" width="3.28515625" style="88" customWidth="1"/>
    <col min="1307" max="1307" width="3.140625" style="88" customWidth="1"/>
    <col min="1308" max="1308" width="4.140625" style="88" customWidth="1"/>
    <col min="1309" max="1309" width="4.42578125" style="88" customWidth="1"/>
    <col min="1310" max="1310" width="5.140625" style="88" customWidth="1"/>
    <col min="1311" max="1311" width="6.28515625" style="88" customWidth="1"/>
    <col min="1312" max="1312" width="6.7109375" style="88" customWidth="1"/>
    <col min="1313" max="1313" width="6.140625" style="88" customWidth="1"/>
    <col min="1314" max="1314" width="3.5703125" style="88" customWidth="1"/>
    <col min="1315" max="1315" width="3" style="88" customWidth="1"/>
    <col min="1316" max="1316" width="3.28515625" style="88" customWidth="1"/>
    <col min="1317" max="1317" width="3.140625" style="88" customWidth="1"/>
    <col min="1318" max="1318" width="4.140625" style="88" customWidth="1"/>
    <col min="1319" max="1319" width="4.42578125" style="88" customWidth="1"/>
    <col min="1320" max="1320" width="5.140625" style="88" customWidth="1"/>
    <col min="1321" max="1321" width="6.28515625" style="88" customWidth="1"/>
    <col min="1322" max="1322" width="6.7109375" style="88" customWidth="1"/>
    <col min="1323" max="1323" width="5.42578125" style="88" customWidth="1"/>
    <col min="1324" max="1324" width="3.5703125" style="88" customWidth="1"/>
    <col min="1325" max="1325" width="2.85546875" style="88" customWidth="1"/>
    <col min="1326" max="1326" width="3" style="88" customWidth="1"/>
    <col min="1327" max="1327" width="2.28515625" style="88" customWidth="1"/>
    <col min="1328" max="1328" width="4.140625" style="88" customWidth="1"/>
    <col min="1329" max="1329" width="4.42578125" style="88" customWidth="1"/>
    <col min="1330" max="1330" width="5.140625" style="88" customWidth="1"/>
    <col min="1331" max="1331" width="6.28515625" style="88" customWidth="1"/>
    <col min="1332" max="1332" width="6.7109375" style="88" customWidth="1"/>
    <col min="1333" max="1333" width="6.140625" style="88" customWidth="1"/>
    <col min="1334" max="1334" width="3.5703125" style="88" customWidth="1"/>
    <col min="1335" max="1335" width="2.85546875" style="88" customWidth="1"/>
    <col min="1336" max="1336" width="3.140625" style="88" customWidth="1"/>
    <col min="1337" max="1337" width="3" style="88" customWidth="1"/>
    <col min="1338" max="1338" width="4.140625" style="88" customWidth="1"/>
    <col min="1339" max="1339" width="4.42578125" style="88" customWidth="1"/>
    <col min="1340" max="1340" width="5.140625" style="88" customWidth="1"/>
    <col min="1341" max="1341" width="6.28515625" style="88" customWidth="1"/>
    <col min="1342" max="1342" width="6.7109375" style="88" customWidth="1"/>
    <col min="1343" max="1343" width="3.85546875" style="88" customWidth="1"/>
    <col min="1344" max="1346" width="7.7109375" style="88" customWidth="1"/>
    <col min="1347" max="1347" width="8.42578125" style="88" customWidth="1"/>
    <col min="1348" max="1349" width="7.7109375" style="88" customWidth="1"/>
    <col min="1350" max="1350" width="11.5703125" style="88" customWidth="1"/>
    <col min="1351" max="1351" width="10" style="88" customWidth="1"/>
    <col min="1352" max="1352" width="8.7109375" style="88" customWidth="1"/>
    <col min="1353" max="1353" width="2.7109375" style="88" customWidth="1"/>
    <col min="1354" max="1354" width="0" style="88" hidden="1" customWidth="1"/>
    <col min="1355" max="1536" width="9.140625" style="88"/>
    <col min="1537" max="1537" width="4.140625" style="88" customWidth="1"/>
    <col min="1538" max="1538" width="29.85546875" style="88" customWidth="1"/>
    <col min="1539" max="1539" width="6.140625" style="88" customWidth="1"/>
    <col min="1540" max="1540" width="3.5703125" style="88" customWidth="1"/>
    <col min="1541" max="1541" width="3.140625" style="88" customWidth="1"/>
    <col min="1542" max="1542" width="3.28515625" style="88" customWidth="1"/>
    <col min="1543" max="1543" width="3.140625" style="88" customWidth="1"/>
    <col min="1544" max="1544" width="4.140625" style="88" customWidth="1"/>
    <col min="1545" max="1545" width="4.42578125" style="88" customWidth="1"/>
    <col min="1546" max="1546" width="5.140625" style="88" customWidth="1"/>
    <col min="1547" max="1547" width="6.28515625" style="88" customWidth="1"/>
    <col min="1548" max="1548" width="6.7109375" style="88" customWidth="1"/>
    <col min="1549" max="1549" width="6" style="88" customWidth="1"/>
    <col min="1550" max="1550" width="3.5703125" style="88" customWidth="1"/>
    <col min="1551" max="1551" width="3.140625" style="88" customWidth="1"/>
    <col min="1552" max="1552" width="3.5703125" style="88" customWidth="1"/>
    <col min="1553" max="1553" width="2.28515625" style="88" customWidth="1"/>
    <col min="1554" max="1554" width="4.140625" style="88" customWidth="1"/>
    <col min="1555" max="1555" width="4.42578125" style="88" customWidth="1"/>
    <col min="1556" max="1556" width="5.140625" style="88" customWidth="1"/>
    <col min="1557" max="1557" width="6.28515625" style="88" customWidth="1"/>
    <col min="1558" max="1558" width="6.7109375" style="88" customWidth="1"/>
    <col min="1559" max="1559" width="5.42578125" style="88" customWidth="1"/>
    <col min="1560" max="1560" width="3.5703125" style="88" customWidth="1"/>
    <col min="1561" max="1562" width="3.28515625" style="88" customWidth="1"/>
    <col min="1563" max="1563" width="3.140625" style="88" customWidth="1"/>
    <col min="1564" max="1564" width="4.140625" style="88" customWidth="1"/>
    <col min="1565" max="1565" width="4.42578125" style="88" customWidth="1"/>
    <col min="1566" max="1566" width="5.140625" style="88" customWidth="1"/>
    <col min="1567" max="1567" width="6.28515625" style="88" customWidth="1"/>
    <col min="1568" max="1568" width="6.7109375" style="88" customWidth="1"/>
    <col min="1569" max="1569" width="6.140625" style="88" customWidth="1"/>
    <col min="1570" max="1570" width="3.5703125" style="88" customWidth="1"/>
    <col min="1571" max="1571" width="3" style="88" customWidth="1"/>
    <col min="1572" max="1572" width="3.28515625" style="88" customWidth="1"/>
    <col min="1573" max="1573" width="3.140625" style="88" customWidth="1"/>
    <col min="1574" max="1574" width="4.140625" style="88" customWidth="1"/>
    <col min="1575" max="1575" width="4.42578125" style="88" customWidth="1"/>
    <col min="1576" max="1576" width="5.140625" style="88" customWidth="1"/>
    <col min="1577" max="1577" width="6.28515625" style="88" customWidth="1"/>
    <col min="1578" max="1578" width="6.7109375" style="88" customWidth="1"/>
    <col min="1579" max="1579" width="5.42578125" style="88" customWidth="1"/>
    <col min="1580" max="1580" width="3.5703125" style="88" customWidth="1"/>
    <col min="1581" max="1581" width="2.85546875" style="88" customWidth="1"/>
    <col min="1582" max="1582" width="3" style="88" customWidth="1"/>
    <col min="1583" max="1583" width="2.28515625" style="88" customWidth="1"/>
    <col min="1584" max="1584" width="4.140625" style="88" customWidth="1"/>
    <col min="1585" max="1585" width="4.42578125" style="88" customWidth="1"/>
    <col min="1586" max="1586" width="5.140625" style="88" customWidth="1"/>
    <col min="1587" max="1587" width="6.28515625" style="88" customWidth="1"/>
    <col min="1588" max="1588" width="6.7109375" style="88" customWidth="1"/>
    <col min="1589" max="1589" width="6.140625" style="88" customWidth="1"/>
    <col min="1590" max="1590" width="3.5703125" style="88" customWidth="1"/>
    <col min="1591" max="1591" width="2.85546875" style="88" customWidth="1"/>
    <col min="1592" max="1592" width="3.140625" style="88" customWidth="1"/>
    <col min="1593" max="1593" width="3" style="88" customWidth="1"/>
    <col min="1594" max="1594" width="4.140625" style="88" customWidth="1"/>
    <col min="1595" max="1595" width="4.42578125" style="88" customWidth="1"/>
    <col min="1596" max="1596" width="5.140625" style="88" customWidth="1"/>
    <col min="1597" max="1597" width="6.28515625" style="88" customWidth="1"/>
    <col min="1598" max="1598" width="6.7109375" style="88" customWidth="1"/>
    <col min="1599" max="1599" width="3.85546875" style="88" customWidth="1"/>
    <col min="1600" max="1602" width="7.7109375" style="88" customWidth="1"/>
    <col min="1603" max="1603" width="8.42578125" style="88" customWidth="1"/>
    <col min="1604" max="1605" width="7.7109375" style="88" customWidth="1"/>
    <col min="1606" max="1606" width="11.5703125" style="88" customWidth="1"/>
    <col min="1607" max="1607" width="10" style="88" customWidth="1"/>
    <col min="1608" max="1608" width="8.7109375" style="88" customWidth="1"/>
    <col min="1609" max="1609" width="2.7109375" style="88" customWidth="1"/>
    <col min="1610" max="1610" width="0" style="88" hidden="1" customWidth="1"/>
    <col min="1611" max="1792" width="9.140625" style="88"/>
    <col min="1793" max="1793" width="4.140625" style="88" customWidth="1"/>
    <col min="1794" max="1794" width="29.85546875" style="88" customWidth="1"/>
    <col min="1795" max="1795" width="6.140625" style="88" customWidth="1"/>
    <col min="1796" max="1796" width="3.5703125" style="88" customWidth="1"/>
    <col min="1797" max="1797" width="3.140625" style="88" customWidth="1"/>
    <col min="1798" max="1798" width="3.28515625" style="88" customWidth="1"/>
    <col min="1799" max="1799" width="3.140625" style="88" customWidth="1"/>
    <col min="1800" max="1800" width="4.140625" style="88" customWidth="1"/>
    <col min="1801" max="1801" width="4.42578125" style="88" customWidth="1"/>
    <col min="1802" max="1802" width="5.140625" style="88" customWidth="1"/>
    <col min="1803" max="1803" width="6.28515625" style="88" customWidth="1"/>
    <col min="1804" max="1804" width="6.7109375" style="88" customWidth="1"/>
    <col min="1805" max="1805" width="6" style="88" customWidth="1"/>
    <col min="1806" max="1806" width="3.5703125" style="88" customWidth="1"/>
    <col min="1807" max="1807" width="3.140625" style="88" customWidth="1"/>
    <col min="1808" max="1808" width="3.5703125" style="88" customWidth="1"/>
    <col min="1809" max="1809" width="2.28515625" style="88" customWidth="1"/>
    <col min="1810" max="1810" width="4.140625" style="88" customWidth="1"/>
    <col min="1811" max="1811" width="4.42578125" style="88" customWidth="1"/>
    <col min="1812" max="1812" width="5.140625" style="88" customWidth="1"/>
    <col min="1813" max="1813" width="6.28515625" style="88" customWidth="1"/>
    <col min="1814" max="1814" width="6.7109375" style="88" customWidth="1"/>
    <col min="1815" max="1815" width="5.42578125" style="88" customWidth="1"/>
    <col min="1816" max="1816" width="3.5703125" style="88" customWidth="1"/>
    <col min="1817" max="1818" width="3.28515625" style="88" customWidth="1"/>
    <col min="1819" max="1819" width="3.140625" style="88" customWidth="1"/>
    <col min="1820" max="1820" width="4.140625" style="88" customWidth="1"/>
    <col min="1821" max="1821" width="4.42578125" style="88" customWidth="1"/>
    <col min="1822" max="1822" width="5.140625" style="88" customWidth="1"/>
    <col min="1823" max="1823" width="6.28515625" style="88" customWidth="1"/>
    <col min="1824" max="1824" width="6.7109375" style="88" customWidth="1"/>
    <col min="1825" max="1825" width="6.140625" style="88" customWidth="1"/>
    <col min="1826" max="1826" width="3.5703125" style="88" customWidth="1"/>
    <col min="1827" max="1827" width="3" style="88" customWidth="1"/>
    <col min="1828" max="1828" width="3.28515625" style="88" customWidth="1"/>
    <col min="1829" max="1829" width="3.140625" style="88" customWidth="1"/>
    <col min="1830" max="1830" width="4.140625" style="88" customWidth="1"/>
    <col min="1831" max="1831" width="4.42578125" style="88" customWidth="1"/>
    <col min="1832" max="1832" width="5.140625" style="88" customWidth="1"/>
    <col min="1833" max="1833" width="6.28515625" style="88" customWidth="1"/>
    <col min="1834" max="1834" width="6.7109375" style="88" customWidth="1"/>
    <col min="1835" max="1835" width="5.42578125" style="88" customWidth="1"/>
    <col min="1836" max="1836" width="3.5703125" style="88" customWidth="1"/>
    <col min="1837" max="1837" width="2.85546875" style="88" customWidth="1"/>
    <col min="1838" max="1838" width="3" style="88" customWidth="1"/>
    <col min="1839" max="1839" width="2.28515625" style="88" customWidth="1"/>
    <col min="1840" max="1840" width="4.140625" style="88" customWidth="1"/>
    <col min="1841" max="1841" width="4.42578125" style="88" customWidth="1"/>
    <col min="1842" max="1842" width="5.140625" style="88" customWidth="1"/>
    <col min="1843" max="1843" width="6.28515625" style="88" customWidth="1"/>
    <col min="1844" max="1844" width="6.7109375" style="88" customWidth="1"/>
    <col min="1845" max="1845" width="6.140625" style="88" customWidth="1"/>
    <col min="1846" max="1846" width="3.5703125" style="88" customWidth="1"/>
    <col min="1847" max="1847" width="2.85546875" style="88" customWidth="1"/>
    <col min="1848" max="1848" width="3.140625" style="88" customWidth="1"/>
    <col min="1849" max="1849" width="3" style="88" customWidth="1"/>
    <col min="1850" max="1850" width="4.140625" style="88" customWidth="1"/>
    <col min="1851" max="1851" width="4.42578125" style="88" customWidth="1"/>
    <col min="1852" max="1852" width="5.140625" style="88" customWidth="1"/>
    <col min="1853" max="1853" width="6.28515625" style="88" customWidth="1"/>
    <col min="1854" max="1854" width="6.7109375" style="88" customWidth="1"/>
    <col min="1855" max="1855" width="3.85546875" style="88" customWidth="1"/>
    <col min="1856" max="1858" width="7.7109375" style="88" customWidth="1"/>
    <col min="1859" max="1859" width="8.42578125" style="88" customWidth="1"/>
    <col min="1860" max="1861" width="7.7109375" style="88" customWidth="1"/>
    <col min="1862" max="1862" width="11.5703125" style="88" customWidth="1"/>
    <col min="1863" max="1863" width="10" style="88" customWidth="1"/>
    <col min="1864" max="1864" width="8.7109375" style="88" customWidth="1"/>
    <col min="1865" max="1865" width="2.7109375" style="88" customWidth="1"/>
    <col min="1866" max="1866" width="0" style="88" hidden="1" customWidth="1"/>
    <col min="1867" max="2048" width="9.140625" style="88"/>
    <col min="2049" max="2049" width="4.140625" style="88" customWidth="1"/>
    <col min="2050" max="2050" width="29.85546875" style="88" customWidth="1"/>
    <col min="2051" max="2051" width="6.140625" style="88" customWidth="1"/>
    <col min="2052" max="2052" width="3.5703125" style="88" customWidth="1"/>
    <col min="2053" max="2053" width="3.140625" style="88" customWidth="1"/>
    <col min="2054" max="2054" width="3.28515625" style="88" customWidth="1"/>
    <col min="2055" max="2055" width="3.140625" style="88" customWidth="1"/>
    <col min="2056" max="2056" width="4.140625" style="88" customWidth="1"/>
    <col min="2057" max="2057" width="4.42578125" style="88" customWidth="1"/>
    <col min="2058" max="2058" width="5.140625" style="88" customWidth="1"/>
    <col min="2059" max="2059" width="6.28515625" style="88" customWidth="1"/>
    <col min="2060" max="2060" width="6.7109375" style="88" customWidth="1"/>
    <col min="2061" max="2061" width="6" style="88" customWidth="1"/>
    <col min="2062" max="2062" width="3.5703125" style="88" customWidth="1"/>
    <col min="2063" max="2063" width="3.140625" style="88" customWidth="1"/>
    <col min="2064" max="2064" width="3.5703125" style="88" customWidth="1"/>
    <col min="2065" max="2065" width="2.28515625" style="88" customWidth="1"/>
    <col min="2066" max="2066" width="4.140625" style="88" customWidth="1"/>
    <col min="2067" max="2067" width="4.42578125" style="88" customWidth="1"/>
    <col min="2068" max="2068" width="5.140625" style="88" customWidth="1"/>
    <col min="2069" max="2069" width="6.28515625" style="88" customWidth="1"/>
    <col min="2070" max="2070" width="6.7109375" style="88" customWidth="1"/>
    <col min="2071" max="2071" width="5.42578125" style="88" customWidth="1"/>
    <col min="2072" max="2072" width="3.5703125" style="88" customWidth="1"/>
    <col min="2073" max="2074" width="3.28515625" style="88" customWidth="1"/>
    <col min="2075" max="2075" width="3.140625" style="88" customWidth="1"/>
    <col min="2076" max="2076" width="4.140625" style="88" customWidth="1"/>
    <col min="2077" max="2077" width="4.42578125" style="88" customWidth="1"/>
    <col min="2078" max="2078" width="5.140625" style="88" customWidth="1"/>
    <col min="2079" max="2079" width="6.28515625" style="88" customWidth="1"/>
    <col min="2080" max="2080" width="6.7109375" style="88" customWidth="1"/>
    <col min="2081" max="2081" width="6.140625" style="88" customWidth="1"/>
    <col min="2082" max="2082" width="3.5703125" style="88" customWidth="1"/>
    <col min="2083" max="2083" width="3" style="88" customWidth="1"/>
    <col min="2084" max="2084" width="3.28515625" style="88" customWidth="1"/>
    <col min="2085" max="2085" width="3.140625" style="88" customWidth="1"/>
    <col min="2086" max="2086" width="4.140625" style="88" customWidth="1"/>
    <col min="2087" max="2087" width="4.42578125" style="88" customWidth="1"/>
    <col min="2088" max="2088" width="5.140625" style="88" customWidth="1"/>
    <col min="2089" max="2089" width="6.28515625" style="88" customWidth="1"/>
    <col min="2090" max="2090" width="6.7109375" style="88" customWidth="1"/>
    <col min="2091" max="2091" width="5.42578125" style="88" customWidth="1"/>
    <col min="2092" max="2092" width="3.5703125" style="88" customWidth="1"/>
    <col min="2093" max="2093" width="2.85546875" style="88" customWidth="1"/>
    <col min="2094" max="2094" width="3" style="88" customWidth="1"/>
    <col min="2095" max="2095" width="2.28515625" style="88" customWidth="1"/>
    <col min="2096" max="2096" width="4.140625" style="88" customWidth="1"/>
    <col min="2097" max="2097" width="4.42578125" style="88" customWidth="1"/>
    <col min="2098" max="2098" width="5.140625" style="88" customWidth="1"/>
    <col min="2099" max="2099" width="6.28515625" style="88" customWidth="1"/>
    <col min="2100" max="2100" width="6.7109375" style="88" customWidth="1"/>
    <col min="2101" max="2101" width="6.140625" style="88" customWidth="1"/>
    <col min="2102" max="2102" width="3.5703125" style="88" customWidth="1"/>
    <col min="2103" max="2103" width="2.85546875" style="88" customWidth="1"/>
    <col min="2104" max="2104" width="3.140625" style="88" customWidth="1"/>
    <col min="2105" max="2105" width="3" style="88" customWidth="1"/>
    <col min="2106" max="2106" width="4.140625" style="88" customWidth="1"/>
    <col min="2107" max="2107" width="4.42578125" style="88" customWidth="1"/>
    <col min="2108" max="2108" width="5.140625" style="88" customWidth="1"/>
    <col min="2109" max="2109" width="6.28515625" style="88" customWidth="1"/>
    <col min="2110" max="2110" width="6.7109375" style="88" customWidth="1"/>
    <col min="2111" max="2111" width="3.85546875" style="88" customWidth="1"/>
    <col min="2112" max="2114" width="7.7109375" style="88" customWidth="1"/>
    <col min="2115" max="2115" width="8.42578125" style="88" customWidth="1"/>
    <col min="2116" max="2117" width="7.7109375" style="88" customWidth="1"/>
    <col min="2118" max="2118" width="11.5703125" style="88" customWidth="1"/>
    <col min="2119" max="2119" width="10" style="88" customWidth="1"/>
    <col min="2120" max="2120" width="8.7109375" style="88" customWidth="1"/>
    <col min="2121" max="2121" width="2.7109375" style="88" customWidth="1"/>
    <col min="2122" max="2122" width="0" style="88" hidden="1" customWidth="1"/>
    <col min="2123" max="2304" width="9.140625" style="88"/>
    <col min="2305" max="2305" width="4.140625" style="88" customWidth="1"/>
    <col min="2306" max="2306" width="29.85546875" style="88" customWidth="1"/>
    <col min="2307" max="2307" width="6.140625" style="88" customWidth="1"/>
    <col min="2308" max="2308" width="3.5703125" style="88" customWidth="1"/>
    <col min="2309" max="2309" width="3.140625" style="88" customWidth="1"/>
    <col min="2310" max="2310" width="3.28515625" style="88" customWidth="1"/>
    <col min="2311" max="2311" width="3.140625" style="88" customWidth="1"/>
    <col min="2312" max="2312" width="4.140625" style="88" customWidth="1"/>
    <col min="2313" max="2313" width="4.42578125" style="88" customWidth="1"/>
    <col min="2314" max="2314" width="5.140625" style="88" customWidth="1"/>
    <col min="2315" max="2315" width="6.28515625" style="88" customWidth="1"/>
    <col min="2316" max="2316" width="6.7109375" style="88" customWidth="1"/>
    <col min="2317" max="2317" width="6" style="88" customWidth="1"/>
    <col min="2318" max="2318" width="3.5703125" style="88" customWidth="1"/>
    <col min="2319" max="2319" width="3.140625" style="88" customWidth="1"/>
    <col min="2320" max="2320" width="3.5703125" style="88" customWidth="1"/>
    <col min="2321" max="2321" width="2.28515625" style="88" customWidth="1"/>
    <col min="2322" max="2322" width="4.140625" style="88" customWidth="1"/>
    <col min="2323" max="2323" width="4.42578125" style="88" customWidth="1"/>
    <col min="2324" max="2324" width="5.140625" style="88" customWidth="1"/>
    <col min="2325" max="2325" width="6.28515625" style="88" customWidth="1"/>
    <col min="2326" max="2326" width="6.7109375" style="88" customWidth="1"/>
    <col min="2327" max="2327" width="5.42578125" style="88" customWidth="1"/>
    <col min="2328" max="2328" width="3.5703125" style="88" customWidth="1"/>
    <col min="2329" max="2330" width="3.28515625" style="88" customWidth="1"/>
    <col min="2331" max="2331" width="3.140625" style="88" customWidth="1"/>
    <col min="2332" max="2332" width="4.140625" style="88" customWidth="1"/>
    <col min="2333" max="2333" width="4.42578125" style="88" customWidth="1"/>
    <col min="2334" max="2334" width="5.140625" style="88" customWidth="1"/>
    <col min="2335" max="2335" width="6.28515625" style="88" customWidth="1"/>
    <col min="2336" max="2336" width="6.7109375" style="88" customWidth="1"/>
    <col min="2337" max="2337" width="6.140625" style="88" customWidth="1"/>
    <col min="2338" max="2338" width="3.5703125" style="88" customWidth="1"/>
    <col min="2339" max="2339" width="3" style="88" customWidth="1"/>
    <col min="2340" max="2340" width="3.28515625" style="88" customWidth="1"/>
    <col min="2341" max="2341" width="3.140625" style="88" customWidth="1"/>
    <col min="2342" max="2342" width="4.140625" style="88" customWidth="1"/>
    <col min="2343" max="2343" width="4.42578125" style="88" customWidth="1"/>
    <col min="2344" max="2344" width="5.140625" style="88" customWidth="1"/>
    <col min="2345" max="2345" width="6.28515625" style="88" customWidth="1"/>
    <col min="2346" max="2346" width="6.7109375" style="88" customWidth="1"/>
    <col min="2347" max="2347" width="5.42578125" style="88" customWidth="1"/>
    <col min="2348" max="2348" width="3.5703125" style="88" customWidth="1"/>
    <col min="2349" max="2349" width="2.85546875" style="88" customWidth="1"/>
    <col min="2350" max="2350" width="3" style="88" customWidth="1"/>
    <col min="2351" max="2351" width="2.28515625" style="88" customWidth="1"/>
    <col min="2352" max="2352" width="4.140625" style="88" customWidth="1"/>
    <col min="2353" max="2353" width="4.42578125" style="88" customWidth="1"/>
    <col min="2354" max="2354" width="5.140625" style="88" customWidth="1"/>
    <col min="2355" max="2355" width="6.28515625" style="88" customWidth="1"/>
    <col min="2356" max="2356" width="6.7109375" style="88" customWidth="1"/>
    <col min="2357" max="2357" width="6.140625" style="88" customWidth="1"/>
    <col min="2358" max="2358" width="3.5703125" style="88" customWidth="1"/>
    <col min="2359" max="2359" width="2.85546875" style="88" customWidth="1"/>
    <col min="2360" max="2360" width="3.140625" style="88" customWidth="1"/>
    <col min="2361" max="2361" width="3" style="88" customWidth="1"/>
    <col min="2362" max="2362" width="4.140625" style="88" customWidth="1"/>
    <col min="2363" max="2363" width="4.42578125" style="88" customWidth="1"/>
    <col min="2364" max="2364" width="5.140625" style="88" customWidth="1"/>
    <col min="2365" max="2365" width="6.28515625" style="88" customWidth="1"/>
    <col min="2366" max="2366" width="6.7109375" style="88" customWidth="1"/>
    <col min="2367" max="2367" width="3.85546875" style="88" customWidth="1"/>
    <col min="2368" max="2370" width="7.7109375" style="88" customWidth="1"/>
    <col min="2371" max="2371" width="8.42578125" style="88" customWidth="1"/>
    <col min="2372" max="2373" width="7.7109375" style="88" customWidth="1"/>
    <col min="2374" max="2374" width="11.5703125" style="88" customWidth="1"/>
    <col min="2375" max="2375" width="10" style="88" customWidth="1"/>
    <col min="2376" max="2376" width="8.7109375" style="88" customWidth="1"/>
    <col min="2377" max="2377" width="2.7109375" style="88" customWidth="1"/>
    <col min="2378" max="2378" width="0" style="88" hidden="1" customWidth="1"/>
    <col min="2379" max="2560" width="9.140625" style="88"/>
    <col min="2561" max="2561" width="4.140625" style="88" customWidth="1"/>
    <col min="2562" max="2562" width="29.85546875" style="88" customWidth="1"/>
    <col min="2563" max="2563" width="6.140625" style="88" customWidth="1"/>
    <col min="2564" max="2564" width="3.5703125" style="88" customWidth="1"/>
    <col min="2565" max="2565" width="3.140625" style="88" customWidth="1"/>
    <col min="2566" max="2566" width="3.28515625" style="88" customWidth="1"/>
    <col min="2567" max="2567" width="3.140625" style="88" customWidth="1"/>
    <col min="2568" max="2568" width="4.140625" style="88" customWidth="1"/>
    <col min="2569" max="2569" width="4.42578125" style="88" customWidth="1"/>
    <col min="2570" max="2570" width="5.140625" style="88" customWidth="1"/>
    <col min="2571" max="2571" width="6.28515625" style="88" customWidth="1"/>
    <col min="2572" max="2572" width="6.7109375" style="88" customWidth="1"/>
    <col min="2573" max="2573" width="6" style="88" customWidth="1"/>
    <col min="2574" max="2574" width="3.5703125" style="88" customWidth="1"/>
    <col min="2575" max="2575" width="3.140625" style="88" customWidth="1"/>
    <col min="2576" max="2576" width="3.5703125" style="88" customWidth="1"/>
    <col min="2577" max="2577" width="2.28515625" style="88" customWidth="1"/>
    <col min="2578" max="2578" width="4.140625" style="88" customWidth="1"/>
    <col min="2579" max="2579" width="4.42578125" style="88" customWidth="1"/>
    <col min="2580" max="2580" width="5.140625" style="88" customWidth="1"/>
    <col min="2581" max="2581" width="6.28515625" style="88" customWidth="1"/>
    <col min="2582" max="2582" width="6.7109375" style="88" customWidth="1"/>
    <col min="2583" max="2583" width="5.42578125" style="88" customWidth="1"/>
    <col min="2584" max="2584" width="3.5703125" style="88" customWidth="1"/>
    <col min="2585" max="2586" width="3.28515625" style="88" customWidth="1"/>
    <col min="2587" max="2587" width="3.140625" style="88" customWidth="1"/>
    <col min="2588" max="2588" width="4.140625" style="88" customWidth="1"/>
    <col min="2589" max="2589" width="4.42578125" style="88" customWidth="1"/>
    <col min="2590" max="2590" width="5.140625" style="88" customWidth="1"/>
    <col min="2591" max="2591" width="6.28515625" style="88" customWidth="1"/>
    <col min="2592" max="2592" width="6.7109375" style="88" customWidth="1"/>
    <col min="2593" max="2593" width="6.140625" style="88" customWidth="1"/>
    <col min="2594" max="2594" width="3.5703125" style="88" customWidth="1"/>
    <col min="2595" max="2595" width="3" style="88" customWidth="1"/>
    <col min="2596" max="2596" width="3.28515625" style="88" customWidth="1"/>
    <col min="2597" max="2597" width="3.140625" style="88" customWidth="1"/>
    <col min="2598" max="2598" width="4.140625" style="88" customWidth="1"/>
    <col min="2599" max="2599" width="4.42578125" style="88" customWidth="1"/>
    <col min="2600" max="2600" width="5.140625" style="88" customWidth="1"/>
    <col min="2601" max="2601" width="6.28515625" style="88" customWidth="1"/>
    <col min="2602" max="2602" width="6.7109375" style="88" customWidth="1"/>
    <col min="2603" max="2603" width="5.42578125" style="88" customWidth="1"/>
    <col min="2604" max="2604" width="3.5703125" style="88" customWidth="1"/>
    <col min="2605" max="2605" width="2.85546875" style="88" customWidth="1"/>
    <col min="2606" max="2606" width="3" style="88" customWidth="1"/>
    <col min="2607" max="2607" width="2.28515625" style="88" customWidth="1"/>
    <col min="2608" max="2608" width="4.140625" style="88" customWidth="1"/>
    <col min="2609" max="2609" width="4.42578125" style="88" customWidth="1"/>
    <col min="2610" max="2610" width="5.140625" style="88" customWidth="1"/>
    <col min="2611" max="2611" width="6.28515625" style="88" customWidth="1"/>
    <col min="2612" max="2612" width="6.7109375" style="88" customWidth="1"/>
    <col min="2613" max="2613" width="6.140625" style="88" customWidth="1"/>
    <col min="2614" max="2614" width="3.5703125" style="88" customWidth="1"/>
    <col min="2615" max="2615" width="2.85546875" style="88" customWidth="1"/>
    <col min="2616" max="2616" width="3.140625" style="88" customWidth="1"/>
    <col min="2617" max="2617" width="3" style="88" customWidth="1"/>
    <col min="2618" max="2618" width="4.140625" style="88" customWidth="1"/>
    <col min="2619" max="2619" width="4.42578125" style="88" customWidth="1"/>
    <col min="2620" max="2620" width="5.140625" style="88" customWidth="1"/>
    <col min="2621" max="2621" width="6.28515625" style="88" customWidth="1"/>
    <col min="2622" max="2622" width="6.7109375" style="88" customWidth="1"/>
    <col min="2623" max="2623" width="3.85546875" style="88" customWidth="1"/>
    <col min="2624" max="2626" width="7.7109375" style="88" customWidth="1"/>
    <col min="2627" max="2627" width="8.42578125" style="88" customWidth="1"/>
    <col min="2628" max="2629" width="7.7109375" style="88" customWidth="1"/>
    <col min="2630" max="2630" width="11.5703125" style="88" customWidth="1"/>
    <col min="2631" max="2631" width="10" style="88" customWidth="1"/>
    <col min="2632" max="2632" width="8.7109375" style="88" customWidth="1"/>
    <col min="2633" max="2633" width="2.7109375" style="88" customWidth="1"/>
    <col min="2634" max="2634" width="0" style="88" hidden="1" customWidth="1"/>
    <col min="2635" max="2816" width="9.140625" style="88"/>
    <col min="2817" max="2817" width="4.140625" style="88" customWidth="1"/>
    <col min="2818" max="2818" width="29.85546875" style="88" customWidth="1"/>
    <col min="2819" max="2819" width="6.140625" style="88" customWidth="1"/>
    <col min="2820" max="2820" width="3.5703125" style="88" customWidth="1"/>
    <col min="2821" max="2821" width="3.140625" style="88" customWidth="1"/>
    <col min="2822" max="2822" width="3.28515625" style="88" customWidth="1"/>
    <col min="2823" max="2823" width="3.140625" style="88" customWidth="1"/>
    <col min="2824" max="2824" width="4.140625" style="88" customWidth="1"/>
    <col min="2825" max="2825" width="4.42578125" style="88" customWidth="1"/>
    <col min="2826" max="2826" width="5.140625" style="88" customWidth="1"/>
    <col min="2827" max="2827" width="6.28515625" style="88" customWidth="1"/>
    <col min="2828" max="2828" width="6.7109375" style="88" customWidth="1"/>
    <col min="2829" max="2829" width="6" style="88" customWidth="1"/>
    <col min="2830" max="2830" width="3.5703125" style="88" customWidth="1"/>
    <col min="2831" max="2831" width="3.140625" style="88" customWidth="1"/>
    <col min="2832" max="2832" width="3.5703125" style="88" customWidth="1"/>
    <col min="2833" max="2833" width="2.28515625" style="88" customWidth="1"/>
    <col min="2834" max="2834" width="4.140625" style="88" customWidth="1"/>
    <col min="2835" max="2835" width="4.42578125" style="88" customWidth="1"/>
    <col min="2836" max="2836" width="5.140625" style="88" customWidth="1"/>
    <col min="2837" max="2837" width="6.28515625" style="88" customWidth="1"/>
    <col min="2838" max="2838" width="6.7109375" style="88" customWidth="1"/>
    <col min="2839" max="2839" width="5.42578125" style="88" customWidth="1"/>
    <col min="2840" max="2840" width="3.5703125" style="88" customWidth="1"/>
    <col min="2841" max="2842" width="3.28515625" style="88" customWidth="1"/>
    <col min="2843" max="2843" width="3.140625" style="88" customWidth="1"/>
    <col min="2844" max="2844" width="4.140625" style="88" customWidth="1"/>
    <col min="2845" max="2845" width="4.42578125" style="88" customWidth="1"/>
    <col min="2846" max="2846" width="5.140625" style="88" customWidth="1"/>
    <col min="2847" max="2847" width="6.28515625" style="88" customWidth="1"/>
    <col min="2848" max="2848" width="6.7109375" style="88" customWidth="1"/>
    <col min="2849" max="2849" width="6.140625" style="88" customWidth="1"/>
    <col min="2850" max="2850" width="3.5703125" style="88" customWidth="1"/>
    <col min="2851" max="2851" width="3" style="88" customWidth="1"/>
    <col min="2852" max="2852" width="3.28515625" style="88" customWidth="1"/>
    <col min="2853" max="2853" width="3.140625" style="88" customWidth="1"/>
    <col min="2854" max="2854" width="4.140625" style="88" customWidth="1"/>
    <col min="2855" max="2855" width="4.42578125" style="88" customWidth="1"/>
    <col min="2856" max="2856" width="5.140625" style="88" customWidth="1"/>
    <col min="2857" max="2857" width="6.28515625" style="88" customWidth="1"/>
    <col min="2858" max="2858" width="6.7109375" style="88" customWidth="1"/>
    <col min="2859" max="2859" width="5.42578125" style="88" customWidth="1"/>
    <col min="2860" max="2860" width="3.5703125" style="88" customWidth="1"/>
    <col min="2861" max="2861" width="2.85546875" style="88" customWidth="1"/>
    <col min="2862" max="2862" width="3" style="88" customWidth="1"/>
    <col min="2863" max="2863" width="2.28515625" style="88" customWidth="1"/>
    <col min="2864" max="2864" width="4.140625" style="88" customWidth="1"/>
    <col min="2865" max="2865" width="4.42578125" style="88" customWidth="1"/>
    <col min="2866" max="2866" width="5.140625" style="88" customWidth="1"/>
    <col min="2867" max="2867" width="6.28515625" style="88" customWidth="1"/>
    <col min="2868" max="2868" width="6.7109375" style="88" customWidth="1"/>
    <col min="2869" max="2869" width="6.140625" style="88" customWidth="1"/>
    <col min="2870" max="2870" width="3.5703125" style="88" customWidth="1"/>
    <col min="2871" max="2871" width="2.85546875" style="88" customWidth="1"/>
    <col min="2872" max="2872" width="3.140625" style="88" customWidth="1"/>
    <col min="2873" max="2873" width="3" style="88" customWidth="1"/>
    <col min="2874" max="2874" width="4.140625" style="88" customWidth="1"/>
    <col min="2875" max="2875" width="4.42578125" style="88" customWidth="1"/>
    <col min="2876" max="2876" width="5.140625" style="88" customWidth="1"/>
    <col min="2877" max="2877" width="6.28515625" style="88" customWidth="1"/>
    <col min="2878" max="2878" width="6.7109375" style="88" customWidth="1"/>
    <col min="2879" max="2879" width="3.85546875" style="88" customWidth="1"/>
    <col min="2880" max="2882" width="7.7109375" style="88" customWidth="1"/>
    <col min="2883" max="2883" width="8.42578125" style="88" customWidth="1"/>
    <col min="2884" max="2885" width="7.7109375" style="88" customWidth="1"/>
    <col min="2886" max="2886" width="11.5703125" style="88" customWidth="1"/>
    <col min="2887" max="2887" width="10" style="88" customWidth="1"/>
    <col min="2888" max="2888" width="8.7109375" style="88" customWidth="1"/>
    <col min="2889" max="2889" width="2.7109375" style="88" customWidth="1"/>
    <col min="2890" max="2890" width="0" style="88" hidden="1" customWidth="1"/>
    <col min="2891" max="3072" width="9.140625" style="88"/>
    <col min="3073" max="3073" width="4.140625" style="88" customWidth="1"/>
    <col min="3074" max="3074" width="29.85546875" style="88" customWidth="1"/>
    <col min="3075" max="3075" width="6.140625" style="88" customWidth="1"/>
    <col min="3076" max="3076" width="3.5703125" style="88" customWidth="1"/>
    <col min="3077" max="3077" width="3.140625" style="88" customWidth="1"/>
    <col min="3078" max="3078" width="3.28515625" style="88" customWidth="1"/>
    <col min="3079" max="3079" width="3.140625" style="88" customWidth="1"/>
    <col min="3080" max="3080" width="4.140625" style="88" customWidth="1"/>
    <col min="3081" max="3081" width="4.42578125" style="88" customWidth="1"/>
    <col min="3082" max="3082" width="5.140625" style="88" customWidth="1"/>
    <col min="3083" max="3083" width="6.28515625" style="88" customWidth="1"/>
    <col min="3084" max="3084" width="6.7109375" style="88" customWidth="1"/>
    <col min="3085" max="3085" width="6" style="88" customWidth="1"/>
    <col min="3086" max="3086" width="3.5703125" style="88" customWidth="1"/>
    <col min="3087" max="3087" width="3.140625" style="88" customWidth="1"/>
    <col min="3088" max="3088" width="3.5703125" style="88" customWidth="1"/>
    <col min="3089" max="3089" width="2.28515625" style="88" customWidth="1"/>
    <col min="3090" max="3090" width="4.140625" style="88" customWidth="1"/>
    <col min="3091" max="3091" width="4.42578125" style="88" customWidth="1"/>
    <col min="3092" max="3092" width="5.140625" style="88" customWidth="1"/>
    <col min="3093" max="3093" width="6.28515625" style="88" customWidth="1"/>
    <col min="3094" max="3094" width="6.7109375" style="88" customWidth="1"/>
    <col min="3095" max="3095" width="5.42578125" style="88" customWidth="1"/>
    <col min="3096" max="3096" width="3.5703125" style="88" customWidth="1"/>
    <col min="3097" max="3098" width="3.28515625" style="88" customWidth="1"/>
    <col min="3099" max="3099" width="3.140625" style="88" customWidth="1"/>
    <col min="3100" max="3100" width="4.140625" style="88" customWidth="1"/>
    <col min="3101" max="3101" width="4.42578125" style="88" customWidth="1"/>
    <col min="3102" max="3102" width="5.140625" style="88" customWidth="1"/>
    <col min="3103" max="3103" width="6.28515625" style="88" customWidth="1"/>
    <col min="3104" max="3104" width="6.7109375" style="88" customWidth="1"/>
    <col min="3105" max="3105" width="6.140625" style="88" customWidth="1"/>
    <col min="3106" max="3106" width="3.5703125" style="88" customWidth="1"/>
    <col min="3107" max="3107" width="3" style="88" customWidth="1"/>
    <col min="3108" max="3108" width="3.28515625" style="88" customWidth="1"/>
    <col min="3109" max="3109" width="3.140625" style="88" customWidth="1"/>
    <col min="3110" max="3110" width="4.140625" style="88" customWidth="1"/>
    <col min="3111" max="3111" width="4.42578125" style="88" customWidth="1"/>
    <col min="3112" max="3112" width="5.140625" style="88" customWidth="1"/>
    <col min="3113" max="3113" width="6.28515625" style="88" customWidth="1"/>
    <col min="3114" max="3114" width="6.7109375" style="88" customWidth="1"/>
    <col min="3115" max="3115" width="5.42578125" style="88" customWidth="1"/>
    <col min="3116" max="3116" width="3.5703125" style="88" customWidth="1"/>
    <col min="3117" max="3117" width="2.85546875" style="88" customWidth="1"/>
    <col min="3118" max="3118" width="3" style="88" customWidth="1"/>
    <col min="3119" max="3119" width="2.28515625" style="88" customWidth="1"/>
    <col min="3120" max="3120" width="4.140625" style="88" customWidth="1"/>
    <col min="3121" max="3121" width="4.42578125" style="88" customWidth="1"/>
    <col min="3122" max="3122" width="5.140625" style="88" customWidth="1"/>
    <col min="3123" max="3123" width="6.28515625" style="88" customWidth="1"/>
    <col min="3124" max="3124" width="6.7109375" style="88" customWidth="1"/>
    <col min="3125" max="3125" width="6.140625" style="88" customWidth="1"/>
    <col min="3126" max="3126" width="3.5703125" style="88" customWidth="1"/>
    <col min="3127" max="3127" width="2.85546875" style="88" customWidth="1"/>
    <col min="3128" max="3128" width="3.140625" style="88" customWidth="1"/>
    <col min="3129" max="3129" width="3" style="88" customWidth="1"/>
    <col min="3130" max="3130" width="4.140625" style="88" customWidth="1"/>
    <col min="3131" max="3131" width="4.42578125" style="88" customWidth="1"/>
    <col min="3132" max="3132" width="5.140625" style="88" customWidth="1"/>
    <col min="3133" max="3133" width="6.28515625" style="88" customWidth="1"/>
    <col min="3134" max="3134" width="6.7109375" style="88" customWidth="1"/>
    <col min="3135" max="3135" width="3.85546875" style="88" customWidth="1"/>
    <col min="3136" max="3138" width="7.7109375" style="88" customWidth="1"/>
    <col min="3139" max="3139" width="8.42578125" style="88" customWidth="1"/>
    <col min="3140" max="3141" width="7.7109375" style="88" customWidth="1"/>
    <col min="3142" max="3142" width="11.5703125" style="88" customWidth="1"/>
    <col min="3143" max="3143" width="10" style="88" customWidth="1"/>
    <col min="3144" max="3144" width="8.7109375" style="88" customWidth="1"/>
    <col min="3145" max="3145" width="2.7109375" style="88" customWidth="1"/>
    <col min="3146" max="3146" width="0" style="88" hidden="1" customWidth="1"/>
    <col min="3147" max="3328" width="9.140625" style="88"/>
    <col min="3329" max="3329" width="4.140625" style="88" customWidth="1"/>
    <col min="3330" max="3330" width="29.85546875" style="88" customWidth="1"/>
    <col min="3331" max="3331" width="6.140625" style="88" customWidth="1"/>
    <col min="3332" max="3332" width="3.5703125" style="88" customWidth="1"/>
    <col min="3333" max="3333" width="3.140625" style="88" customWidth="1"/>
    <col min="3334" max="3334" width="3.28515625" style="88" customWidth="1"/>
    <col min="3335" max="3335" width="3.140625" style="88" customWidth="1"/>
    <col min="3336" max="3336" width="4.140625" style="88" customWidth="1"/>
    <col min="3337" max="3337" width="4.42578125" style="88" customWidth="1"/>
    <col min="3338" max="3338" width="5.140625" style="88" customWidth="1"/>
    <col min="3339" max="3339" width="6.28515625" style="88" customWidth="1"/>
    <col min="3340" max="3340" width="6.7109375" style="88" customWidth="1"/>
    <col min="3341" max="3341" width="6" style="88" customWidth="1"/>
    <col min="3342" max="3342" width="3.5703125" style="88" customWidth="1"/>
    <col min="3343" max="3343" width="3.140625" style="88" customWidth="1"/>
    <col min="3344" max="3344" width="3.5703125" style="88" customWidth="1"/>
    <col min="3345" max="3345" width="2.28515625" style="88" customWidth="1"/>
    <col min="3346" max="3346" width="4.140625" style="88" customWidth="1"/>
    <col min="3347" max="3347" width="4.42578125" style="88" customWidth="1"/>
    <col min="3348" max="3348" width="5.140625" style="88" customWidth="1"/>
    <col min="3349" max="3349" width="6.28515625" style="88" customWidth="1"/>
    <col min="3350" max="3350" width="6.7109375" style="88" customWidth="1"/>
    <col min="3351" max="3351" width="5.42578125" style="88" customWidth="1"/>
    <col min="3352" max="3352" width="3.5703125" style="88" customWidth="1"/>
    <col min="3353" max="3354" width="3.28515625" style="88" customWidth="1"/>
    <col min="3355" max="3355" width="3.140625" style="88" customWidth="1"/>
    <col min="3356" max="3356" width="4.140625" style="88" customWidth="1"/>
    <col min="3357" max="3357" width="4.42578125" style="88" customWidth="1"/>
    <col min="3358" max="3358" width="5.140625" style="88" customWidth="1"/>
    <col min="3359" max="3359" width="6.28515625" style="88" customWidth="1"/>
    <col min="3360" max="3360" width="6.7109375" style="88" customWidth="1"/>
    <col min="3361" max="3361" width="6.140625" style="88" customWidth="1"/>
    <col min="3362" max="3362" width="3.5703125" style="88" customWidth="1"/>
    <col min="3363" max="3363" width="3" style="88" customWidth="1"/>
    <col min="3364" max="3364" width="3.28515625" style="88" customWidth="1"/>
    <col min="3365" max="3365" width="3.140625" style="88" customWidth="1"/>
    <col min="3366" max="3366" width="4.140625" style="88" customWidth="1"/>
    <col min="3367" max="3367" width="4.42578125" style="88" customWidth="1"/>
    <col min="3368" max="3368" width="5.140625" style="88" customWidth="1"/>
    <col min="3369" max="3369" width="6.28515625" style="88" customWidth="1"/>
    <col min="3370" max="3370" width="6.7109375" style="88" customWidth="1"/>
    <col min="3371" max="3371" width="5.42578125" style="88" customWidth="1"/>
    <col min="3372" max="3372" width="3.5703125" style="88" customWidth="1"/>
    <col min="3373" max="3373" width="2.85546875" style="88" customWidth="1"/>
    <col min="3374" max="3374" width="3" style="88" customWidth="1"/>
    <col min="3375" max="3375" width="2.28515625" style="88" customWidth="1"/>
    <col min="3376" max="3376" width="4.140625" style="88" customWidth="1"/>
    <col min="3377" max="3377" width="4.42578125" style="88" customWidth="1"/>
    <col min="3378" max="3378" width="5.140625" style="88" customWidth="1"/>
    <col min="3379" max="3379" width="6.28515625" style="88" customWidth="1"/>
    <col min="3380" max="3380" width="6.7109375" style="88" customWidth="1"/>
    <col min="3381" max="3381" width="6.140625" style="88" customWidth="1"/>
    <col min="3382" max="3382" width="3.5703125" style="88" customWidth="1"/>
    <col min="3383" max="3383" width="2.85546875" style="88" customWidth="1"/>
    <col min="3384" max="3384" width="3.140625" style="88" customWidth="1"/>
    <col min="3385" max="3385" width="3" style="88" customWidth="1"/>
    <col min="3386" max="3386" width="4.140625" style="88" customWidth="1"/>
    <col min="3387" max="3387" width="4.42578125" style="88" customWidth="1"/>
    <col min="3388" max="3388" width="5.140625" style="88" customWidth="1"/>
    <col min="3389" max="3389" width="6.28515625" style="88" customWidth="1"/>
    <col min="3390" max="3390" width="6.7109375" style="88" customWidth="1"/>
    <col min="3391" max="3391" width="3.85546875" style="88" customWidth="1"/>
    <col min="3392" max="3394" width="7.7109375" style="88" customWidth="1"/>
    <col min="3395" max="3395" width="8.42578125" style="88" customWidth="1"/>
    <col min="3396" max="3397" width="7.7109375" style="88" customWidth="1"/>
    <col min="3398" max="3398" width="11.5703125" style="88" customWidth="1"/>
    <col min="3399" max="3399" width="10" style="88" customWidth="1"/>
    <col min="3400" max="3400" width="8.7109375" style="88" customWidth="1"/>
    <col min="3401" max="3401" width="2.7109375" style="88" customWidth="1"/>
    <col min="3402" max="3402" width="0" style="88" hidden="1" customWidth="1"/>
    <col min="3403" max="3584" width="9.140625" style="88"/>
    <col min="3585" max="3585" width="4.140625" style="88" customWidth="1"/>
    <col min="3586" max="3586" width="29.85546875" style="88" customWidth="1"/>
    <col min="3587" max="3587" width="6.140625" style="88" customWidth="1"/>
    <col min="3588" max="3588" width="3.5703125" style="88" customWidth="1"/>
    <col min="3589" max="3589" width="3.140625" style="88" customWidth="1"/>
    <col min="3590" max="3590" width="3.28515625" style="88" customWidth="1"/>
    <col min="3591" max="3591" width="3.140625" style="88" customWidth="1"/>
    <col min="3592" max="3592" width="4.140625" style="88" customWidth="1"/>
    <col min="3593" max="3593" width="4.42578125" style="88" customWidth="1"/>
    <col min="3594" max="3594" width="5.140625" style="88" customWidth="1"/>
    <col min="3595" max="3595" width="6.28515625" style="88" customWidth="1"/>
    <col min="3596" max="3596" width="6.7109375" style="88" customWidth="1"/>
    <col min="3597" max="3597" width="6" style="88" customWidth="1"/>
    <col min="3598" max="3598" width="3.5703125" style="88" customWidth="1"/>
    <col min="3599" max="3599" width="3.140625" style="88" customWidth="1"/>
    <col min="3600" max="3600" width="3.5703125" style="88" customWidth="1"/>
    <col min="3601" max="3601" width="2.28515625" style="88" customWidth="1"/>
    <col min="3602" max="3602" width="4.140625" style="88" customWidth="1"/>
    <col min="3603" max="3603" width="4.42578125" style="88" customWidth="1"/>
    <col min="3604" max="3604" width="5.140625" style="88" customWidth="1"/>
    <col min="3605" max="3605" width="6.28515625" style="88" customWidth="1"/>
    <col min="3606" max="3606" width="6.7109375" style="88" customWidth="1"/>
    <col min="3607" max="3607" width="5.42578125" style="88" customWidth="1"/>
    <col min="3608" max="3608" width="3.5703125" style="88" customWidth="1"/>
    <col min="3609" max="3610" width="3.28515625" style="88" customWidth="1"/>
    <col min="3611" max="3611" width="3.140625" style="88" customWidth="1"/>
    <col min="3612" max="3612" width="4.140625" style="88" customWidth="1"/>
    <col min="3613" max="3613" width="4.42578125" style="88" customWidth="1"/>
    <col min="3614" max="3614" width="5.140625" style="88" customWidth="1"/>
    <col min="3615" max="3615" width="6.28515625" style="88" customWidth="1"/>
    <col min="3616" max="3616" width="6.7109375" style="88" customWidth="1"/>
    <col min="3617" max="3617" width="6.140625" style="88" customWidth="1"/>
    <col min="3618" max="3618" width="3.5703125" style="88" customWidth="1"/>
    <col min="3619" max="3619" width="3" style="88" customWidth="1"/>
    <col min="3620" max="3620" width="3.28515625" style="88" customWidth="1"/>
    <col min="3621" max="3621" width="3.140625" style="88" customWidth="1"/>
    <col min="3622" max="3622" width="4.140625" style="88" customWidth="1"/>
    <col min="3623" max="3623" width="4.42578125" style="88" customWidth="1"/>
    <col min="3624" max="3624" width="5.140625" style="88" customWidth="1"/>
    <col min="3625" max="3625" width="6.28515625" style="88" customWidth="1"/>
    <col min="3626" max="3626" width="6.7109375" style="88" customWidth="1"/>
    <col min="3627" max="3627" width="5.42578125" style="88" customWidth="1"/>
    <col min="3628" max="3628" width="3.5703125" style="88" customWidth="1"/>
    <col min="3629" max="3629" width="2.85546875" style="88" customWidth="1"/>
    <col min="3630" max="3630" width="3" style="88" customWidth="1"/>
    <col min="3631" max="3631" width="2.28515625" style="88" customWidth="1"/>
    <col min="3632" max="3632" width="4.140625" style="88" customWidth="1"/>
    <col min="3633" max="3633" width="4.42578125" style="88" customWidth="1"/>
    <col min="3634" max="3634" width="5.140625" style="88" customWidth="1"/>
    <col min="3635" max="3635" width="6.28515625" style="88" customWidth="1"/>
    <col min="3636" max="3636" width="6.7109375" style="88" customWidth="1"/>
    <col min="3637" max="3637" width="6.140625" style="88" customWidth="1"/>
    <col min="3638" max="3638" width="3.5703125" style="88" customWidth="1"/>
    <col min="3639" max="3639" width="2.85546875" style="88" customWidth="1"/>
    <col min="3640" max="3640" width="3.140625" style="88" customWidth="1"/>
    <col min="3641" max="3641" width="3" style="88" customWidth="1"/>
    <col min="3642" max="3642" width="4.140625" style="88" customWidth="1"/>
    <col min="3643" max="3643" width="4.42578125" style="88" customWidth="1"/>
    <col min="3644" max="3644" width="5.140625" style="88" customWidth="1"/>
    <col min="3645" max="3645" width="6.28515625" style="88" customWidth="1"/>
    <col min="3646" max="3646" width="6.7109375" style="88" customWidth="1"/>
    <col min="3647" max="3647" width="3.85546875" style="88" customWidth="1"/>
    <col min="3648" max="3650" width="7.7109375" style="88" customWidth="1"/>
    <col min="3651" max="3651" width="8.42578125" style="88" customWidth="1"/>
    <col min="3652" max="3653" width="7.7109375" style="88" customWidth="1"/>
    <col min="3654" max="3654" width="11.5703125" style="88" customWidth="1"/>
    <col min="3655" max="3655" width="10" style="88" customWidth="1"/>
    <col min="3656" max="3656" width="8.7109375" style="88" customWidth="1"/>
    <col min="3657" max="3657" width="2.7109375" style="88" customWidth="1"/>
    <col min="3658" max="3658" width="0" style="88" hidden="1" customWidth="1"/>
    <col min="3659" max="3840" width="9.140625" style="88"/>
    <col min="3841" max="3841" width="4.140625" style="88" customWidth="1"/>
    <col min="3842" max="3842" width="29.85546875" style="88" customWidth="1"/>
    <col min="3843" max="3843" width="6.140625" style="88" customWidth="1"/>
    <col min="3844" max="3844" width="3.5703125" style="88" customWidth="1"/>
    <col min="3845" max="3845" width="3.140625" style="88" customWidth="1"/>
    <col min="3846" max="3846" width="3.28515625" style="88" customWidth="1"/>
    <col min="3847" max="3847" width="3.140625" style="88" customWidth="1"/>
    <col min="3848" max="3848" width="4.140625" style="88" customWidth="1"/>
    <col min="3849" max="3849" width="4.42578125" style="88" customWidth="1"/>
    <col min="3850" max="3850" width="5.140625" style="88" customWidth="1"/>
    <col min="3851" max="3851" width="6.28515625" style="88" customWidth="1"/>
    <col min="3852" max="3852" width="6.7109375" style="88" customWidth="1"/>
    <col min="3853" max="3853" width="6" style="88" customWidth="1"/>
    <col min="3854" max="3854" width="3.5703125" style="88" customWidth="1"/>
    <col min="3855" max="3855" width="3.140625" style="88" customWidth="1"/>
    <col min="3856" max="3856" width="3.5703125" style="88" customWidth="1"/>
    <col min="3857" max="3857" width="2.28515625" style="88" customWidth="1"/>
    <col min="3858" max="3858" width="4.140625" style="88" customWidth="1"/>
    <col min="3859" max="3859" width="4.42578125" style="88" customWidth="1"/>
    <col min="3860" max="3860" width="5.140625" style="88" customWidth="1"/>
    <col min="3861" max="3861" width="6.28515625" style="88" customWidth="1"/>
    <col min="3862" max="3862" width="6.7109375" style="88" customWidth="1"/>
    <col min="3863" max="3863" width="5.42578125" style="88" customWidth="1"/>
    <col min="3864" max="3864" width="3.5703125" style="88" customWidth="1"/>
    <col min="3865" max="3866" width="3.28515625" style="88" customWidth="1"/>
    <col min="3867" max="3867" width="3.140625" style="88" customWidth="1"/>
    <col min="3868" max="3868" width="4.140625" style="88" customWidth="1"/>
    <col min="3869" max="3869" width="4.42578125" style="88" customWidth="1"/>
    <col min="3870" max="3870" width="5.140625" style="88" customWidth="1"/>
    <col min="3871" max="3871" width="6.28515625" style="88" customWidth="1"/>
    <col min="3872" max="3872" width="6.7109375" style="88" customWidth="1"/>
    <col min="3873" max="3873" width="6.140625" style="88" customWidth="1"/>
    <col min="3874" max="3874" width="3.5703125" style="88" customWidth="1"/>
    <col min="3875" max="3875" width="3" style="88" customWidth="1"/>
    <col min="3876" max="3876" width="3.28515625" style="88" customWidth="1"/>
    <col min="3877" max="3877" width="3.140625" style="88" customWidth="1"/>
    <col min="3878" max="3878" width="4.140625" style="88" customWidth="1"/>
    <col min="3879" max="3879" width="4.42578125" style="88" customWidth="1"/>
    <col min="3880" max="3880" width="5.140625" style="88" customWidth="1"/>
    <col min="3881" max="3881" width="6.28515625" style="88" customWidth="1"/>
    <col min="3882" max="3882" width="6.7109375" style="88" customWidth="1"/>
    <col min="3883" max="3883" width="5.42578125" style="88" customWidth="1"/>
    <col min="3884" max="3884" width="3.5703125" style="88" customWidth="1"/>
    <col min="3885" max="3885" width="2.85546875" style="88" customWidth="1"/>
    <col min="3886" max="3886" width="3" style="88" customWidth="1"/>
    <col min="3887" max="3887" width="2.28515625" style="88" customWidth="1"/>
    <col min="3888" max="3888" width="4.140625" style="88" customWidth="1"/>
    <col min="3889" max="3889" width="4.42578125" style="88" customWidth="1"/>
    <col min="3890" max="3890" width="5.140625" style="88" customWidth="1"/>
    <col min="3891" max="3891" width="6.28515625" style="88" customWidth="1"/>
    <col min="3892" max="3892" width="6.7109375" style="88" customWidth="1"/>
    <col min="3893" max="3893" width="6.140625" style="88" customWidth="1"/>
    <col min="3894" max="3894" width="3.5703125" style="88" customWidth="1"/>
    <col min="3895" max="3895" width="2.85546875" style="88" customWidth="1"/>
    <col min="3896" max="3896" width="3.140625" style="88" customWidth="1"/>
    <col min="3897" max="3897" width="3" style="88" customWidth="1"/>
    <col min="3898" max="3898" width="4.140625" style="88" customWidth="1"/>
    <col min="3899" max="3899" width="4.42578125" style="88" customWidth="1"/>
    <col min="3900" max="3900" width="5.140625" style="88" customWidth="1"/>
    <col min="3901" max="3901" width="6.28515625" style="88" customWidth="1"/>
    <col min="3902" max="3902" width="6.7109375" style="88" customWidth="1"/>
    <col min="3903" max="3903" width="3.85546875" style="88" customWidth="1"/>
    <col min="3904" max="3906" width="7.7109375" style="88" customWidth="1"/>
    <col min="3907" max="3907" width="8.42578125" style="88" customWidth="1"/>
    <col min="3908" max="3909" width="7.7109375" style="88" customWidth="1"/>
    <col min="3910" max="3910" width="11.5703125" style="88" customWidth="1"/>
    <col min="3911" max="3911" width="10" style="88" customWidth="1"/>
    <col min="3912" max="3912" width="8.7109375" style="88" customWidth="1"/>
    <col min="3913" max="3913" width="2.7109375" style="88" customWidth="1"/>
    <col min="3914" max="3914" width="0" style="88" hidden="1" customWidth="1"/>
    <col min="3915" max="4096" width="9.140625" style="88"/>
    <col min="4097" max="4097" width="4.140625" style="88" customWidth="1"/>
    <col min="4098" max="4098" width="29.85546875" style="88" customWidth="1"/>
    <col min="4099" max="4099" width="6.140625" style="88" customWidth="1"/>
    <col min="4100" max="4100" width="3.5703125" style="88" customWidth="1"/>
    <col min="4101" max="4101" width="3.140625" style="88" customWidth="1"/>
    <col min="4102" max="4102" width="3.28515625" style="88" customWidth="1"/>
    <col min="4103" max="4103" width="3.140625" style="88" customWidth="1"/>
    <col min="4104" max="4104" width="4.140625" style="88" customWidth="1"/>
    <col min="4105" max="4105" width="4.42578125" style="88" customWidth="1"/>
    <col min="4106" max="4106" width="5.140625" style="88" customWidth="1"/>
    <col min="4107" max="4107" width="6.28515625" style="88" customWidth="1"/>
    <col min="4108" max="4108" width="6.7109375" style="88" customWidth="1"/>
    <col min="4109" max="4109" width="6" style="88" customWidth="1"/>
    <col min="4110" max="4110" width="3.5703125" style="88" customWidth="1"/>
    <col min="4111" max="4111" width="3.140625" style="88" customWidth="1"/>
    <col min="4112" max="4112" width="3.5703125" style="88" customWidth="1"/>
    <col min="4113" max="4113" width="2.28515625" style="88" customWidth="1"/>
    <col min="4114" max="4114" width="4.140625" style="88" customWidth="1"/>
    <col min="4115" max="4115" width="4.42578125" style="88" customWidth="1"/>
    <col min="4116" max="4116" width="5.140625" style="88" customWidth="1"/>
    <col min="4117" max="4117" width="6.28515625" style="88" customWidth="1"/>
    <col min="4118" max="4118" width="6.7109375" style="88" customWidth="1"/>
    <col min="4119" max="4119" width="5.42578125" style="88" customWidth="1"/>
    <col min="4120" max="4120" width="3.5703125" style="88" customWidth="1"/>
    <col min="4121" max="4122" width="3.28515625" style="88" customWidth="1"/>
    <col min="4123" max="4123" width="3.140625" style="88" customWidth="1"/>
    <col min="4124" max="4124" width="4.140625" style="88" customWidth="1"/>
    <col min="4125" max="4125" width="4.42578125" style="88" customWidth="1"/>
    <col min="4126" max="4126" width="5.140625" style="88" customWidth="1"/>
    <col min="4127" max="4127" width="6.28515625" style="88" customWidth="1"/>
    <col min="4128" max="4128" width="6.7109375" style="88" customWidth="1"/>
    <col min="4129" max="4129" width="6.140625" style="88" customWidth="1"/>
    <col min="4130" max="4130" width="3.5703125" style="88" customWidth="1"/>
    <col min="4131" max="4131" width="3" style="88" customWidth="1"/>
    <col min="4132" max="4132" width="3.28515625" style="88" customWidth="1"/>
    <col min="4133" max="4133" width="3.140625" style="88" customWidth="1"/>
    <col min="4134" max="4134" width="4.140625" style="88" customWidth="1"/>
    <col min="4135" max="4135" width="4.42578125" style="88" customWidth="1"/>
    <col min="4136" max="4136" width="5.140625" style="88" customWidth="1"/>
    <col min="4137" max="4137" width="6.28515625" style="88" customWidth="1"/>
    <col min="4138" max="4138" width="6.7109375" style="88" customWidth="1"/>
    <col min="4139" max="4139" width="5.42578125" style="88" customWidth="1"/>
    <col min="4140" max="4140" width="3.5703125" style="88" customWidth="1"/>
    <col min="4141" max="4141" width="2.85546875" style="88" customWidth="1"/>
    <col min="4142" max="4142" width="3" style="88" customWidth="1"/>
    <col min="4143" max="4143" width="2.28515625" style="88" customWidth="1"/>
    <col min="4144" max="4144" width="4.140625" style="88" customWidth="1"/>
    <col min="4145" max="4145" width="4.42578125" style="88" customWidth="1"/>
    <col min="4146" max="4146" width="5.140625" style="88" customWidth="1"/>
    <col min="4147" max="4147" width="6.28515625" style="88" customWidth="1"/>
    <col min="4148" max="4148" width="6.7109375" style="88" customWidth="1"/>
    <col min="4149" max="4149" width="6.140625" style="88" customWidth="1"/>
    <col min="4150" max="4150" width="3.5703125" style="88" customWidth="1"/>
    <col min="4151" max="4151" width="2.85546875" style="88" customWidth="1"/>
    <col min="4152" max="4152" width="3.140625" style="88" customWidth="1"/>
    <col min="4153" max="4153" width="3" style="88" customWidth="1"/>
    <col min="4154" max="4154" width="4.140625" style="88" customWidth="1"/>
    <col min="4155" max="4155" width="4.42578125" style="88" customWidth="1"/>
    <col min="4156" max="4156" width="5.140625" style="88" customWidth="1"/>
    <col min="4157" max="4157" width="6.28515625" style="88" customWidth="1"/>
    <col min="4158" max="4158" width="6.7109375" style="88" customWidth="1"/>
    <col min="4159" max="4159" width="3.85546875" style="88" customWidth="1"/>
    <col min="4160" max="4162" width="7.7109375" style="88" customWidth="1"/>
    <col min="4163" max="4163" width="8.42578125" style="88" customWidth="1"/>
    <col min="4164" max="4165" width="7.7109375" style="88" customWidth="1"/>
    <col min="4166" max="4166" width="11.5703125" style="88" customWidth="1"/>
    <col min="4167" max="4167" width="10" style="88" customWidth="1"/>
    <col min="4168" max="4168" width="8.7109375" style="88" customWidth="1"/>
    <col min="4169" max="4169" width="2.7109375" style="88" customWidth="1"/>
    <col min="4170" max="4170" width="0" style="88" hidden="1" customWidth="1"/>
    <col min="4171" max="4352" width="9.140625" style="88"/>
    <col min="4353" max="4353" width="4.140625" style="88" customWidth="1"/>
    <col min="4354" max="4354" width="29.85546875" style="88" customWidth="1"/>
    <col min="4355" max="4355" width="6.140625" style="88" customWidth="1"/>
    <col min="4356" max="4356" width="3.5703125" style="88" customWidth="1"/>
    <col min="4357" max="4357" width="3.140625" style="88" customWidth="1"/>
    <col min="4358" max="4358" width="3.28515625" style="88" customWidth="1"/>
    <col min="4359" max="4359" width="3.140625" style="88" customWidth="1"/>
    <col min="4360" max="4360" width="4.140625" style="88" customWidth="1"/>
    <col min="4361" max="4361" width="4.42578125" style="88" customWidth="1"/>
    <col min="4362" max="4362" width="5.140625" style="88" customWidth="1"/>
    <col min="4363" max="4363" width="6.28515625" style="88" customWidth="1"/>
    <col min="4364" max="4364" width="6.7109375" style="88" customWidth="1"/>
    <col min="4365" max="4365" width="6" style="88" customWidth="1"/>
    <col min="4366" max="4366" width="3.5703125" style="88" customWidth="1"/>
    <col min="4367" max="4367" width="3.140625" style="88" customWidth="1"/>
    <col min="4368" max="4368" width="3.5703125" style="88" customWidth="1"/>
    <col min="4369" max="4369" width="2.28515625" style="88" customWidth="1"/>
    <col min="4370" max="4370" width="4.140625" style="88" customWidth="1"/>
    <col min="4371" max="4371" width="4.42578125" style="88" customWidth="1"/>
    <col min="4372" max="4372" width="5.140625" style="88" customWidth="1"/>
    <col min="4373" max="4373" width="6.28515625" style="88" customWidth="1"/>
    <col min="4374" max="4374" width="6.7109375" style="88" customWidth="1"/>
    <col min="4375" max="4375" width="5.42578125" style="88" customWidth="1"/>
    <col min="4376" max="4376" width="3.5703125" style="88" customWidth="1"/>
    <col min="4377" max="4378" width="3.28515625" style="88" customWidth="1"/>
    <col min="4379" max="4379" width="3.140625" style="88" customWidth="1"/>
    <col min="4380" max="4380" width="4.140625" style="88" customWidth="1"/>
    <col min="4381" max="4381" width="4.42578125" style="88" customWidth="1"/>
    <col min="4382" max="4382" width="5.140625" style="88" customWidth="1"/>
    <col min="4383" max="4383" width="6.28515625" style="88" customWidth="1"/>
    <col min="4384" max="4384" width="6.7109375" style="88" customWidth="1"/>
    <col min="4385" max="4385" width="6.140625" style="88" customWidth="1"/>
    <col min="4386" max="4386" width="3.5703125" style="88" customWidth="1"/>
    <col min="4387" max="4387" width="3" style="88" customWidth="1"/>
    <col min="4388" max="4388" width="3.28515625" style="88" customWidth="1"/>
    <col min="4389" max="4389" width="3.140625" style="88" customWidth="1"/>
    <col min="4390" max="4390" width="4.140625" style="88" customWidth="1"/>
    <col min="4391" max="4391" width="4.42578125" style="88" customWidth="1"/>
    <col min="4392" max="4392" width="5.140625" style="88" customWidth="1"/>
    <col min="4393" max="4393" width="6.28515625" style="88" customWidth="1"/>
    <col min="4394" max="4394" width="6.7109375" style="88" customWidth="1"/>
    <col min="4395" max="4395" width="5.42578125" style="88" customWidth="1"/>
    <col min="4396" max="4396" width="3.5703125" style="88" customWidth="1"/>
    <col min="4397" max="4397" width="2.85546875" style="88" customWidth="1"/>
    <col min="4398" max="4398" width="3" style="88" customWidth="1"/>
    <col min="4399" max="4399" width="2.28515625" style="88" customWidth="1"/>
    <col min="4400" max="4400" width="4.140625" style="88" customWidth="1"/>
    <col min="4401" max="4401" width="4.42578125" style="88" customWidth="1"/>
    <col min="4402" max="4402" width="5.140625" style="88" customWidth="1"/>
    <col min="4403" max="4403" width="6.28515625" style="88" customWidth="1"/>
    <col min="4404" max="4404" width="6.7109375" style="88" customWidth="1"/>
    <col min="4405" max="4405" width="6.140625" style="88" customWidth="1"/>
    <col min="4406" max="4406" width="3.5703125" style="88" customWidth="1"/>
    <col min="4407" max="4407" width="2.85546875" style="88" customWidth="1"/>
    <col min="4408" max="4408" width="3.140625" style="88" customWidth="1"/>
    <col min="4409" max="4409" width="3" style="88" customWidth="1"/>
    <col min="4410" max="4410" width="4.140625" style="88" customWidth="1"/>
    <col min="4411" max="4411" width="4.42578125" style="88" customWidth="1"/>
    <col min="4412" max="4412" width="5.140625" style="88" customWidth="1"/>
    <col min="4413" max="4413" width="6.28515625" style="88" customWidth="1"/>
    <col min="4414" max="4414" width="6.7109375" style="88" customWidth="1"/>
    <col min="4415" max="4415" width="3.85546875" style="88" customWidth="1"/>
    <col min="4416" max="4418" width="7.7109375" style="88" customWidth="1"/>
    <col min="4419" max="4419" width="8.42578125" style="88" customWidth="1"/>
    <col min="4420" max="4421" width="7.7109375" style="88" customWidth="1"/>
    <col min="4422" max="4422" width="11.5703125" style="88" customWidth="1"/>
    <col min="4423" max="4423" width="10" style="88" customWidth="1"/>
    <col min="4424" max="4424" width="8.7109375" style="88" customWidth="1"/>
    <col min="4425" max="4425" width="2.7109375" style="88" customWidth="1"/>
    <col min="4426" max="4426" width="0" style="88" hidden="1" customWidth="1"/>
    <col min="4427" max="4608" width="9.140625" style="88"/>
    <col min="4609" max="4609" width="4.140625" style="88" customWidth="1"/>
    <col min="4610" max="4610" width="29.85546875" style="88" customWidth="1"/>
    <col min="4611" max="4611" width="6.140625" style="88" customWidth="1"/>
    <col min="4612" max="4612" width="3.5703125" style="88" customWidth="1"/>
    <col min="4613" max="4613" width="3.140625" style="88" customWidth="1"/>
    <col min="4614" max="4614" width="3.28515625" style="88" customWidth="1"/>
    <col min="4615" max="4615" width="3.140625" style="88" customWidth="1"/>
    <col min="4616" max="4616" width="4.140625" style="88" customWidth="1"/>
    <col min="4617" max="4617" width="4.42578125" style="88" customWidth="1"/>
    <col min="4618" max="4618" width="5.140625" style="88" customWidth="1"/>
    <col min="4619" max="4619" width="6.28515625" style="88" customWidth="1"/>
    <col min="4620" max="4620" width="6.7109375" style="88" customWidth="1"/>
    <col min="4621" max="4621" width="6" style="88" customWidth="1"/>
    <col min="4622" max="4622" width="3.5703125" style="88" customWidth="1"/>
    <col min="4623" max="4623" width="3.140625" style="88" customWidth="1"/>
    <col min="4624" max="4624" width="3.5703125" style="88" customWidth="1"/>
    <col min="4625" max="4625" width="2.28515625" style="88" customWidth="1"/>
    <col min="4626" max="4626" width="4.140625" style="88" customWidth="1"/>
    <col min="4627" max="4627" width="4.42578125" style="88" customWidth="1"/>
    <col min="4628" max="4628" width="5.140625" style="88" customWidth="1"/>
    <col min="4629" max="4629" width="6.28515625" style="88" customWidth="1"/>
    <col min="4630" max="4630" width="6.7109375" style="88" customWidth="1"/>
    <col min="4631" max="4631" width="5.42578125" style="88" customWidth="1"/>
    <col min="4632" max="4632" width="3.5703125" style="88" customWidth="1"/>
    <col min="4633" max="4634" width="3.28515625" style="88" customWidth="1"/>
    <col min="4635" max="4635" width="3.140625" style="88" customWidth="1"/>
    <col min="4636" max="4636" width="4.140625" style="88" customWidth="1"/>
    <col min="4637" max="4637" width="4.42578125" style="88" customWidth="1"/>
    <col min="4638" max="4638" width="5.140625" style="88" customWidth="1"/>
    <col min="4639" max="4639" width="6.28515625" style="88" customWidth="1"/>
    <col min="4640" max="4640" width="6.7109375" style="88" customWidth="1"/>
    <col min="4641" max="4641" width="6.140625" style="88" customWidth="1"/>
    <col min="4642" max="4642" width="3.5703125" style="88" customWidth="1"/>
    <col min="4643" max="4643" width="3" style="88" customWidth="1"/>
    <col min="4644" max="4644" width="3.28515625" style="88" customWidth="1"/>
    <col min="4645" max="4645" width="3.140625" style="88" customWidth="1"/>
    <col min="4646" max="4646" width="4.140625" style="88" customWidth="1"/>
    <col min="4647" max="4647" width="4.42578125" style="88" customWidth="1"/>
    <col min="4648" max="4648" width="5.140625" style="88" customWidth="1"/>
    <col min="4649" max="4649" width="6.28515625" style="88" customWidth="1"/>
    <col min="4650" max="4650" width="6.7109375" style="88" customWidth="1"/>
    <col min="4651" max="4651" width="5.42578125" style="88" customWidth="1"/>
    <col min="4652" max="4652" width="3.5703125" style="88" customWidth="1"/>
    <col min="4653" max="4653" width="2.85546875" style="88" customWidth="1"/>
    <col min="4654" max="4654" width="3" style="88" customWidth="1"/>
    <col min="4655" max="4655" width="2.28515625" style="88" customWidth="1"/>
    <col min="4656" max="4656" width="4.140625" style="88" customWidth="1"/>
    <col min="4657" max="4657" width="4.42578125" style="88" customWidth="1"/>
    <col min="4658" max="4658" width="5.140625" style="88" customWidth="1"/>
    <col min="4659" max="4659" width="6.28515625" style="88" customWidth="1"/>
    <col min="4660" max="4660" width="6.7109375" style="88" customWidth="1"/>
    <col min="4661" max="4661" width="6.140625" style="88" customWidth="1"/>
    <col min="4662" max="4662" width="3.5703125" style="88" customWidth="1"/>
    <col min="4663" max="4663" width="2.85546875" style="88" customWidth="1"/>
    <col min="4664" max="4664" width="3.140625" style="88" customWidth="1"/>
    <col min="4665" max="4665" width="3" style="88" customWidth="1"/>
    <col min="4666" max="4666" width="4.140625" style="88" customWidth="1"/>
    <col min="4667" max="4667" width="4.42578125" style="88" customWidth="1"/>
    <col min="4668" max="4668" width="5.140625" style="88" customWidth="1"/>
    <col min="4669" max="4669" width="6.28515625" style="88" customWidth="1"/>
    <col min="4670" max="4670" width="6.7109375" style="88" customWidth="1"/>
    <col min="4671" max="4671" width="3.85546875" style="88" customWidth="1"/>
    <col min="4672" max="4674" width="7.7109375" style="88" customWidth="1"/>
    <col min="4675" max="4675" width="8.42578125" style="88" customWidth="1"/>
    <col min="4676" max="4677" width="7.7109375" style="88" customWidth="1"/>
    <col min="4678" max="4678" width="11.5703125" style="88" customWidth="1"/>
    <col min="4679" max="4679" width="10" style="88" customWidth="1"/>
    <col min="4680" max="4680" width="8.7109375" style="88" customWidth="1"/>
    <col min="4681" max="4681" width="2.7109375" style="88" customWidth="1"/>
    <col min="4682" max="4682" width="0" style="88" hidden="1" customWidth="1"/>
    <col min="4683" max="4864" width="9.140625" style="88"/>
    <col min="4865" max="4865" width="4.140625" style="88" customWidth="1"/>
    <col min="4866" max="4866" width="29.85546875" style="88" customWidth="1"/>
    <col min="4867" max="4867" width="6.140625" style="88" customWidth="1"/>
    <col min="4868" max="4868" width="3.5703125" style="88" customWidth="1"/>
    <col min="4869" max="4869" width="3.140625" style="88" customWidth="1"/>
    <col min="4870" max="4870" width="3.28515625" style="88" customWidth="1"/>
    <col min="4871" max="4871" width="3.140625" style="88" customWidth="1"/>
    <col min="4872" max="4872" width="4.140625" style="88" customWidth="1"/>
    <col min="4873" max="4873" width="4.42578125" style="88" customWidth="1"/>
    <col min="4874" max="4874" width="5.140625" style="88" customWidth="1"/>
    <col min="4875" max="4875" width="6.28515625" style="88" customWidth="1"/>
    <col min="4876" max="4876" width="6.7109375" style="88" customWidth="1"/>
    <col min="4877" max="4877" width="6" style="88" customWidth="1"/>
    <col min="4878" max="4878" width="3.5703125" style="88" customWidth="1"/>
    <col min="4879" max="4879" width="3.140625" style="88" customWidth="1"/>
    <col min="4880" max="4880" width="3.5703125" style="88" customWidth="1"/>
    <col min="4881" max="4881" width="2.28515625" style="88" customWidth="1"/>
    <col min="4882" max="4882" width="4.140625" style="88" customWidth="1"/>
    <col min="4883" max="4883" width="4.42578125" style="88" customWidth="1"/>
    <col min="4884" max="4884" width="5.140625" style="88" customWidth="1"/>
    <col min="4885" max="4885" width="6.28515625" style="88" customWidth="1"/>
    <col min="4886" max="4886" width="6.7109375" style="88" customWidth="1"/>
    <col min="4887" max="4887" width="5.42578125" style="88" customWidth="1"/>
    <col min="4888" max="4888" width="3.5703125" style="88" customWidth="1"/>
    <col min="4889" max="4890" width="3.28515625" style="88" customWidth="1"/>
    <col min="4891" max="4891" width="3.140625" style="88" customWidth="1"/>
    <col min="4892" max="4892" width="4.140625" style="88" customWidth="1"/>
    <col min="4893" max="4893" width="4.42578125" style="88" customWidth="1"/>
    <col min="4894" max="4894" width="5.140625" style="88" customWidth="1"/>
    <col min="4895" max="4895" width="6.28515625" style="88" customWidth="1"/>
    <col min="4896" max="4896" width="6.7109375" style="88" customWidth="1"/>
    <col min="4897" max="4897" width="6.140625" style="88" customWidth="1"/>
    <col min="4898" max="4898" width="3.5703125" style="88" customWidth="1"/>
    <col min="4899" max="4899" width="3" style="88" customWidth="1"/>
    <col min="4900" max="4900" width="3.28515625" style="88" customWidth="1"/>
    <col min="4901" max="4901" width="3.140625" style="88" customWidth="1"/>
    <col min="4902" max="4902" width="4.140625" style="88" customWidth="1"/>
    <col min="4903" max="4903" width="4.42578125" style="88" customWidth="1"/>
    <col min="4904" max="4904" width="5.140625" style="88" customWidth="1"/>
    <col min="4905" max="4905" width="6.28515625" style="88" customWidth="1"/>
    <col min="4906" max="4906" width="6.7109375" style="88" customWidth="1"/>
    <col min="4907" max="4907" width="5.42578125" style="88" customWidth="1"/>
    <col min="4908" max="4908" width="3.5703125" style="88" customWidth="1"/>
    <col min="4909" max="4909" width="2.85546875" style="88" customWidth="1"/>
    <col min="4910" max="4910" width="3" style="88" customWidth="1"/>
    <col min="4911" max="4911" width="2.28515625" style="88" customWidth="1"/>
    <col min="4912" max="4912" width="4.140625" style="88" customWidth="1"/>
    <col min="4913" max="4913" width="4.42578125" style="88" customWidth="1"/>
    <col min="4914" max="4914" width="5.140625" style="88" customWidth="1"/>
    <col min="4915" max="4915" width="6.28515625" style="88" customWidth="1"/>
    <col min="4916" max="4916" width="6.7109375" style="88" customWidth="1"/>
    <col min="4917" max="4917" width="6.140625" style="88" customWidth="1"/>
    <col min="4918" max="4918" width="3.5703125" style="88" customWidth="1"/>
    <col min="4919" max="4919" width="2.85546875" style="88" customWidth="1"/>
    <col min="4920" max="4920" width="3.140625" style="88" customWidth="1"/>
    <col min="4921" max="4921" width="3" style="88" customWidth="1"/>
    <col min="4922" max="4922" width="4.140625" style="88" customWidth="1"/>
    <col min="4923" max="4923" width="4.42578125" style="88" customWidth="1"/>
    <col min="4924" max="4924" width="5.140625" style="88" customWidth="1"/>
    <col min="4925" max="4925" width="6.28515625" style="88" customWidth="1"/>
    <col min="4926" max="4926" width="6.7109375" style="88" customWidth="1"/>
    <col min="4927" max="4927" width="3.85546875" style="88" customWidth="1"/>
    <col min="4928" max="4930" width="7.7109375" style="88" customWidth="1"/>
    <col min="4931" max="4931" width="8.42578125" style="88" customWidth="1"/>
    <col min="4932" max="4933" width="7.7109375" style="88" customWidth="1"/>
    <col min="4934" max="4934" width="11.5703125" style="88" customWidth="1"/>
    <col min="4935" max="4935" width="10" style="88" customWidth="1"/>
    <col min="4936" max="4936" width="8.7109375" style="88" customWidth="1"/>
    <col min="4937" max="4937" width="2.7109375" style="88" customWidth="1"/>
    <col min="4938" max="4938" width="0" style="88" hidden="1" customWidth="1"/>
    <col min="4939" max="5120" width="9.140625" style="88"/>
    <col min="5121" max="5121" width="4.140625" style="88" customWidth="1"/>
    <col min="5122" max="5122" width="29.85546875" style="88" customWidth="1"/>
    <col min="5123" max="5123" width="6.140625" style="88" customWidth="1"/>
    <col min="5124" max="5124" width="3.5703125" style="88" customWidth="1"/>
    <col min="5125" max="5125" width="3.140625" style="88" customWidth="1"/>
    <col min="5126" max="5126" width="3.28515625" style="88" customWidth="1"/>
    <col min="5127" max="5127" width="3.140625" style="88" customWidth="1"/>
    <col min="5128" max="5128" width="4.140625" style="88" customWidth="1"/>
    <col min="5129" max="5129" width="4.42578125" style="88" customWidth="1"/>
    <col min="5130" max="5130" width="5.140625" style="88" customWidth="1"/>
    <col min="5131" max="5131" width="6.28515625" style="88" customWidth="1"/>
    <col min="5132" max="5132" width="6.7109375" style="88" customWidth="1"/>
    <col min="5133" max="5133" width="6" style="88" customWidth="1"/>
    <col min="5134" max="5134" width="3.5703125" style="88" customWidth="1"/>
    <col min="5135" max="5135" width="3.140625" style="88" customWidth="1"/>
    <col min="5136" max="5136" width="3.5703125" style="88" customWidth="1"/>
    <col min="5137" max="5137" width="2.28515625" style="88" customWidth="1"/>
    <col min="5138" max="5138" width="4.140625" style="88" customWidth="1"/>
    <col min="5139" max="5139" width="4.42578125" style="88" customWidth="1"/>
    <col min="5140" max="5140" width="5.140625" style="88" customWidth="1"/>
    <col min="5141" max="5141" width="6.28515625" style="88" customWidth="1"/>
    <col min="5142" max="5142" width="6.7109375" style="88" customWidth="1"/>
    <col min="5143" max="5143" width="5.42578125" style="88" customWidth="1"/>
    <col min="5144" max="5144" width="3.5703125" style="88" customWidth="1"/>
    <col min="5145" max="5146" width="3.28515625" style="88" customWidth="1"/>
    <col min="5147" max="5147" width="3.140625" style="88" customWidth="1"/>
    <col min="5148" max="5148" width="4.140625" style="88" customWidth="1"/>
    <col min="5149" max="5149" width="4.42578125" style="88" customWidth="1"/>
    <col min="5150" max="5150" width="5.140625" style="88" customWidth="1"/>
    <col min="5151" max="5151" width="6.28515625" style="88" customWidth="1"/>
    <col min="5152" max="5152" width="6.7109375" style="88" customWidth="1"/>
    <col min="5153" max="5153" width="6.140625" style="88" customWidth="1"/>
    <col min="5154" max="5154" width="3.5703125" style="88" customWidth="1"/>
    <col min="5155" max="5155" width="3" style="88" customWidth="1"/>
    <col min="5156" max="5156" width="3.28515625" style="88" customWidth="1"/>
    <col min="5157" max="5157" width="3.140625" style="88" customWidth="1"/>
    <col min="5158" max="5158" width="4.140625" style="88" customWidth="1"/>
    <col min="5159" max="5159" width="4.42578125" style="88" customWidth="1"/>
    <col min="5160" max="5160" width="5.140625" style="88" customWidth="1"/>
    <col min="5161" max="5161" width="6.28515625" style="88" customWidth="1"/>
    <col min="5162" max="5162" width="6.7109375" style="88" customWidth="1"/>
    <col min="5163" max="5163" width="5.42578125" style="88" customWidth="1"/>
    <col min="5164" max="5164" width="3.5703125" style="88" customWidth="1"/>
    <col min="5165" max="5165" width="2.85546875" style="88" customWidth="1"/>
    <col min="5166" max="5166" width="3" style="88" customWidth="1"/>
    <col min="5167" max="5167" width="2.28515625" style="88" customWidth="1"/>
    <col min="5168" max="5168" width="4.140625" style="88" customWidth="1"/>
    <col min="5169" max="5169" width="4.42578125" style="88" customWidth="1"/>
    <col min="5170" max="5170" width="5.140625" style="88" customWidth="1"/>
    <col min="5171" max="5171" width="6.28515625" style="88" customWidth="1"/>
    <col min="5172" max="5172" width="6.7109375" style="88" customWidth="1"/>
    <col min="5173" max="5173" width="6.140625" style="88" customWidth="1"/>
    <col min="5174" max="5174" width="3.5703125" style="88" customWidth="1"/>
    <col min="5175" max="5175" width="2.85546875" style="88" customWidth="1"/>
    <col min="5176" max="5176" width="3.140625" style="88" customWidth="1"/>
    <col min="5177" max="5177" width="3" style="88" customWidth="1"/>
    <col min="5178" max="5178" width="4.140625" style="88" customWidth="1"/>
    <col min="5179" max="5179" width="4.42578125" style="88" customWidth="1"/>
    <col min="5180" max="5180" width="5.140625" style="88" customWidth="1"/>
    <col min="5181" max="5181" width="6.28515625" style="88" customWidth="1"/>
    <col min="5182" max="5182" width="6.7109375" style="88" customWidth="1"/>
    <col min="5183" max="5183" width="3.85546875" style="88" customWidth="1"/>
    <col min="5184" max="5186" width="7.7109375" style="88" customWidth="1"/>
    <col min="5187" max="5187" width="8.42578125" style="88" customWidth="1"/>
    <col min="5188" max="5189" width="7.7109375" style="88" customWidth="1"/>
    <col min="5190" max="5190" width="11.5703125" style="88" customWidth="1"/>
    <col min="5191" max="5191" width="10" style="88" customWidth="1"/>
    <col min="5192" max="5192" width="8.7109375" style="88" customWidth="1"/>
    <col min="5193" max="5193" width="2.7109375" style="88" customWidth="1"/>
    <col min="5194" max="5194" width="0" style="88" hidden="1" customWidth="1"/>
    <col min="5195" max="5376" width="9.140625" style="88"/>
    <col min="5377" max="5377" width="4.140625" style="88" customWidth="1"/>
    <col min="5378" max="5378" width="29.85546875" style="88" customWidth="1"/>
    <col min="5379" max="5379" width="6.140625" style="88" customWidth="1"/>
    <col min="5380" max="5380" width="3.5703125" style="88" customWidth="1"/>
    <col min="5381" max="5381" width="3.140625" style="88" customWidth="1"/>
    <col min="5382" max="5382" width="3.28515625" style="88" customWidth="1"/>
    <col min="5383" max="5383" width="3.140625" style="88" customWidth="1"/>
    <col min="5384" max="5384" width="4.140625" style="88" customWidth="1"/>
    <col min="5385" max="5385" width="4.42578125" style="88" customWidth="1"/>
    <col min="5386" max="5386" width="5.140625" style="88" customWidth="1"/>
    <col min="5387" max="5387" width="6.28515625" style="88" customWidth="1"/>
    <col min="5388" max="5388" width="6.7109375" style="88" customWidth="1"/>
    <col min="5389" max="5389" width="6" style="88" customWidth="1"/>
    <col min="5390" max="5390" width="3.5703125" style="88" customWidth="1"/>
    <col min="5391" max="5391" width="3.140625" style="88" customWidth="1"/>
    <col min="5392" max="5392" width="3.5703125" style="88" customWidth="1"/>
    <col min="5393" max="5393" width="2.28515625" style="88" customWidth="1"/>
    <col min="5394" max="5394" width="4.140625" style="88" customWidth="1"/>
    <col min="5395" max="5395" width="4.42578125" style="88" customWidth="1"/>
    <col min="5396" max="5396" width="5.140625" style="88" customWidth="1"/>
    <col min="5397" max="5397" width="6.28515625" style="88" customWidth="1"/>
    <col min="5398" max="5398" width="6.7109375" style="88" customWidth="1"/>
    <col min="5399" max="5399" width="5.42578125" style="88" customWidth="1"/>
    <col min="5400" max="5400" width="3.5703125" style="88" customWidth="1"/>
    <col min="5401" max="5402" width="3.28515625" style="88" customWidth="1"/>
    <col min="5403" max="5403" width="3.140625" style="88" customWidth="1"/>
    <col min="5404" max="5404" width="4.140625" style="88" customWidth="1"/>
    <col min="5405" max="5405" width="4.42578125" style="88" customWidth="1"/>
    <col min="5406" max="5406" width="5.140625" style="88" customWidth="1"/>
    <col min="5407" max="5407" width="6.28515625" style="88" customWidth="1"/>
    <col min="5408" max="5408" width="6.7109375" style="88" customWidth="1"/>
    <col min="5409" max="5409" width="6.140625" style="88" customWidth="1"/>
    <col min="5410" max="5410" width="3.5703125" style="88" customWidth="1"/>
    <col min="5411" max="5411" width="3" style="88" customWidth="1"/>
    <col min="5412" max="5412" width="3.28515625" style="88" customWidth="1"/>
    <col min="5413" max="5413" width="3.140625" style="88" customWidth="1"/>
    <col min="5414" max="5414" width="4.140625" style="88" customWidth="1"/>
    <col min="5415" max="5415" width="4.42578125" style="88" customWidth="1"/>
    <col min="5416" max="5416" width="5.140625" style="88" customWidth="1"/>
    <col min="5417" max="5417" width="6.28515625" style="88" customWidth="1"/>
    <col min="5418" max="5418" width="6.7109375" style="88" customWidth="1"/>
    <col min="5419" max="5419" width="5.42578125" style="88" customWidth="1"/>
    <col min="5420" max="5420" width="3.5703125" style="88" customWidth="1"/>
    <col min="5421" max="5421" width="2.85546875" style="88" customWidth="1"/>
    <col min="5422" max="5422" width="3" style="88" customWidth="1"/>
    <col min="5423" max="5423" width="2.28515625" style="88" customWidth="1"/>
    <col min="5424" max="5424" width="4.140625" style="88" customWidth="1"/>
    <col min="5425" max="5425" width="4.42578125" style="88" customWidth="1"/>
    <col min="5426" max="5426" width="5.140625" style="88" customWidth="1"/>
    <col min="5427" max="5427" width="6.28515625" style="88" customWidth="1"/>
    <col min="5428" max="5428" width="6.7109375" style="88" customWidth="1"/>
    <col min="5429" max="5429" width="6.140625" style="88" customWidth="1"/>
    <col min="5430" max="5430" width="3.5703125" style="88" customWidth="1"/>
    <col min="5431" max="5431" width="2.85546875" style="88" customWidth="1"/>
    <col min="5432" max="5432" width="3.140625" style="88" customWidth="1"/>
    <col min="5433" max="5433" width="3" style="88" customWidth="1"/>
    <col min="5434" max="5434" width="4.140625" style="88" customWidth="1"/>
    <col min="5435" max="5435" width="4.42578125" style="88" customWidth="1"/>
    <col min="5436" max="5436" width="5.140625" style="88" customWidth="1"/>
    <col min="5437" max="5437" width="6.28515625" style="88" customWidth="1"/>
    <col min="5438" max="5438" width="6.7109375" style="88" customWidth="1"/>
    <col min="5439" max="5439" width="3.85546875" style="88" customWidth="1"/>
    <col min="5440" max="5442" width="7.7109375" style="88" customWidth="1"/>
    <col min="5443" max="5443" width="8.42578125" style="88" customWidth="1"/>
    <col min="5444" max="5445" width="7.7109375" style="88" customWidth="1"/>
    <col min="5446" max="5446" width="11.5703125" style="88" customWidth="1"/>
    <col min="5447" max="5447" width="10" style="88" customWidth="1"/>
    <col min="5448" max="5448" width="8.7109375" style="88" customWidth="1"/>
    <col min="5449" max="5449" width="2.7109375" style="88" customWidth="1"/>
    <col min="5450" max="5450" width="0" style="88" hidden="1" customWidth="1"/>
    <col min="5451" max="5632" width="9.140625" style="88"/>
    <col min="5633" max="5633" width="4.140625" style="88" customWidth="1"/>
    <col min="5634" max="5634" width="29.85546875" style="88" customWidth="1"/>
    <col min="5635" max="5635" width="6.140625" style="88" customWidth="1"/>
    <col min="5636" max="5636" width="3.5703125" style="88" customWidth="1"/>
    <col min="5637" max="5637" width="3.140625" style="88" customWidth="1"/>
    <col min="5638" max="5638" width="3.28515625" style="88" customWidth="1"/>
    <col min="5639" max="5639" width="3.140625" style="88" customWidth="1"/>
    <col min="5640" max="5640" width="4.140625" style="88" customWidth="1"/>
    <col min="5641" max="5641" width="4.42578125" style="88" customWidth="1"/>
    <col min="5642" max="5642" width="5.140625" style="88" customWidth="1"/>
    <col min="5643" max="5643" width="6.28515625" style="88" customWidth="1"/>
    <col min="5644" max="5644" width="6.7109375" style="88" customWidth="1"/>
    <col min="5645" max="5645" width="6" style="88" customWidth="1"/>
    <col min="5646" max="5646" width="3.5703125" style="88" customWidth="1"/>
    <col min="5647" max="5647" width="3.140625" style="88" customWidth="1"/>
    <col min="5648" max="5648" width="3.5703125" style="88" customWidth="1"/>
    <col min="5649" max="5649" width="2.28515625" style="88" customWidth="1"/>
    <col min="5650" max="5650" width="4.140625" style="88" customWidth="1"/>
    <col min="5651" max="5651" width="4.42578125" style="88" customWidth="1"/>
    <col min="5652" max="5652" width="5.140625" style="88" customWidth="1"/>
    <col min="5653" max="5653" width="6.28515625" style="88" customWidth="1"/>
    <col min="5654" max="5654" width="6.7109375" style="88" customWidth="1"/>
    <col min="5655" max="5655" width="5.42578125" style="88" customWidth="1"/>
    <col min="5656" max="5656" width="3.5703125" style="88" customWidth="1"/>
    <col min="5657" max="5658" width="3.28515625" style="88" customWidth="1"/>
    <col min="5659" max="5659" width="3.140625" style="88" customWidth="1"/>
    <col min="5660" max="5660" width="4.140625" style="88" customWidth="1"/>
    <col min="5661" max="5661" width="4.42578125" style="88" customWidth="1"/>
    <col min="5662" max="5662" width="5.140625" style="88" customWidth="1"/>
    <col min="5663" max="5663" width="6.28515625" style="88" customWidth="1"/>
    <col min="5664" max="5664" width="6.7109375" style="88" customWidth="1"/>
    <col min="5665" max="5665" width="6.140625" style="88" customWidth="1"/>
    <col min="5666" max="5666" width="3.5703125" style="88" customWidth="1"/>
    <col min="5667" max="5667" width="3" style="88" customWidth="1"/>
    <col min="5668" max="5668" width="3.28515625" style="88" customWidth="1"/>
    <col min="5669" max="5669" width="3.140625" style="88" customWidth="1"/>
    <col min="5670" max="5670" width="4.140625" style="88" customWidth="1"/>
    <col min="5671" max="5671" width="4.42578125" style="88" customWidth="1"/>
    <col min="5672" max="5672" width="5.140625" style="88" customWidth="1"/>
    <col min="5673" max="5673" width="6.28515625" style="88" customWidth="1"/>
    <col min="5674" max="5674" width="6.7109375" style="88" customWidth="1"/>
    <col min="5675" max="5675" width="5.42578125" style="88" customWidth="1"/>
    <col min="5676" max="5676" width="3.5703125" style="88" customWidth="1"/>
    <col min="5677" max="5677" width="2.85546875" style="88" customWidth="1"/>
    <col min="5678" max="5678" width="3" style="88" customWidth="1"/>
    <col min="5679" max="5679" width="2.28515625" style="88" customWidth="1"/>
    <col min="5680" max="5680" width="4.140625" style="88" customWidth="1"/>
    <col min="5681" max="5681" width="4.42578125" style="88" customWidth="1"/>
    <col min="5682" max="5682" width="5.140625" style="88" customWidth="1"/>
    <col min="5683" max="5683" width="6.28515625" style="88" customWidth="1"/>
    <col min="5684" max="5684" width="6.7109375" style="88" customWidth="1"/>
    <col min="5685" max="5685" width="6.140625" style="88" customWidth="1"/>
    <col min="5686" max="5686" width="3.5703125" style="88" customWidth="1"/>
    <col min="5687" max="5687" width="2.85546875" style="88" customWidth="1"/>
    <col min="5688" max="5688" width="3.140625" style="88" customWidth="1"/>
    <col min="5689" max="5689" width="3" style="88" customWidth="1"/>
    <col min="5690" max="5690" width="4.140625" style="88" customWidth="1"/>
    <col min="5691" max="5691" width="4.42578125" style="88" customWidth="1"/>
    <col min="5692" max="5692" width="5.140625" style="88" customWidth="1"/>
    <col min="5693" max="5693" width="6.28515625" style="88" customWidth="1"/>
    <col min="5694" max="5694" width="6.7109375" style="88" customWidth="1"/>
    <col min="5695" max="5695" width="3.85546875" style="88" customWidth="1"/>
    <col min="5696" max="5698" width="7.7109375" style="88" customWidth="1"/>
    <col min="5699" max="5699" width="8.42578125" style="88" customWidth="1"/>
    <col min="5700" max="5701" width="7.7109375" style="88" customWidth="1"/>
    <col min="5702" max="5702" width="11.5703125" style="88" customWidth="1"/>
    <col min="5703" max="5703" width="10" style="88" customWidth="1"/>
    <col min="5704" max="5704" width="8.7109375" style="88" customWidth="1"/>
    <col min="5705" max="5705" width="2.7109375" style="88" customWidth="1"/>
    <col min="5706" max="5706" width="0" style="88" hidden="1" customWidth="1"/>
    <col min="5707" max="5888" width="9.140625" style="88"/>
    <col min="5889" max="5889" width="4.140625" style="88" customWidth="1"/>
    <col min="5890" max="5890" width="29.85546875" style="88" customWidth="1"/>
    <col min="5891" max="5891" width="6.140625" style="88" customWidth="1"/>
    <col min="5892" max="5892" width="3.5703125" style="88" customWidth="1"/>
    <col min="5893" max="5893" width="3.140625" style="88" customWidth="1"/>
    <col min="5894" max="5894" width="3.28515625" style="88" customWidth="1"/>
    <col min="5895" max="5895" width="3.140625" style="88" customWidth="1"/>
    <col min="5896" max="5896" width="4.140625" style="88" customWidth="1"/>
    <col min="5897" max="5897" width="4.42578125" style="88" customWidth="1"/>
    <col min="5898" max="5898" width="5.140625" style="88" customWidth="1"/>
    <col min="5899" max="5899" width="6.28515625" style="88" customWidth="1"/>
    <col min="5900" max="5900" width="6.7109375" style="88" customWidth="1"/>
    <col min="5901" max="5901" width="6" style="88" customWidth="1"/>
    <col min="5902" max="5902" width="3.5703125" style="88" customWidth="1"/>
    <col min="5903" max="5903" width="3.140625" style="88" customWidth="1"/>
    <col min="5904" max="5904" width="3.5703125" style="88" customWidth="1"/>
    <col min="5905" max="5905" width="2.28515625" style="88" customWidth="1"/>
    <col min="5906" max="5906" width="4.140625" style="88" customWidth="1"/>
    <col min="5907" max="5907" width="4.42578125" style="88" customWidth="1"/>
    <col min="5908" max="5908" width="5.140625" style="88" customWidth="1"/>
    <col min="5909" max="5909" width="6.28515625" style="88" customWidth="1"/>
    <col min="5910" max="5910" width="6.7109375" style="88" customWidth="1"/>
    <col min="5911" max="5911" width="5.42578125" style="88" customWidth="1"/>
    <col min="5912" max="5912" width="3.5703125" style="88" customWidth="1"/>
    <col min="5913" max="5914" width="3.28515625" style="88" customWidth="1"/>
    <col min="5915" max="5915" width="3.140625" style="88" customWidth="1"/>
    <col min="5916" max="5916" width="4.140625" style="88" customWidth="1"/>
    <col min="5917" max="5917" width="4.42578125" style="88" customWidth="1"/>
    <col min="5918" max="5918" width="5.140625" style="88" customWidth="1"/>
    <col min="5919" max="5919" width="6.28515625" style="88" customWidth="1"/>
    <col min="5920" max="5920" width="6.7109375" style="88" customWidth="1"/>
    <col min="5921" max="5921" width="6.140625" style="88" customWidth="1"/>
    <col min="5922" max="5922" width="3.5703125" style="88" customWidth="1"/>
    <col min="5923" max="5923" width="3" style="88" customWidth="1"/>
    <col min="5924" max="5924" width="3.28515625" style="88" customWidth="1"/>
    <col min="5925" max="5925" width="3.140625" style="88" customWidth="1"/>
    <col min="5926" max="5926" width="4.140625" style="88" customWidth="1"/>
    <col min="5927" max="5927" width="4.42578125" style="88" customWidth="1"/>
    <col min="5928" max="5928" width="5.140625" style="88" customWidth="1"/>
    <col min="5929" max="5929" width="6.28515625" style="88" customWidth="1"/>
    <col min="5930" max="5930" width="6.7109375" style="88" customWidth="1"/>
    <col min="5931" max="5931" width="5.42578125" style="88" customWidth="1"/>
    <col min="5932" max="5932" width="3.5703125" style="88" customWidth="1"/>
    <col min="5933" max="5933" width="2.85546875" style="88" customWidth="1"/>
    <col min="5934" max="5934" width="3" style="88" customWidth="1"/>
    <col min="5935" max="5935" width="2.28515625" style="88" customWidth="1"/>
    <col min="5936" max="5936" width="4.140625" style="88" customWidth="1"/>
    <col min="5937" max="5937" width="4.42578125" style="88" customWidth="1"/>
    <col min="5938" max="5938" width="5.140625" style="88" customWidth="1"/>
    <col min="5939" max="5939" width="6.28515625" style="88" customWidth="1"/>
    <col min="5940" max="5940" width="6.7109375" style="88" customWidth="1"/>
    <col min="5941" max="5941" width="6.140625" style="88" customWidth="1"/>
    <col min="5942" max="5942" width="3.5703125" style="88" customWidth="1"/>
    <col min="5943" max="5943" width="2.85546875" style="88" customWidth="1"/>
    <col min="5944" max="5944" width="3.140625" style="88" customWidth="1"/>
    <col min="5945" max="5945" width="3" style="88" customWidth="1"/>
    <col min="5946" max="5946" width="4.140625" style="88" customWidth="1"/>
    <col min="5947" max="5947" width="4.42578125" style="88" customWidth="1"/>
    <col min="5948" max="5948" width="5.140625" style="88" customWidth="1"/>
    <col min="5949" max="5949" width="6.28515625" style="88" customWidth="1"/>
    <col min="5950" max="5950" width="6.7109375" style="88" customWidth="1"/>
    <col min="5951" max="5951" width="3.85546875" style="88" customWidth="1"/>
    <col min="5952" max="5954" width="7.7109375" style="88" customWidth="1"/>
    <col min="5955" max="5955" width="8.42578125" style="88" customWidth="1"/>
    <col min="5956" max="5957" width="7.7109375" style="88" customWidth="1"/>
    <col min="5958" max="5958" width="11.5703125" style="88" customWidth="1"/>
    <col min="5959" max="5959" width="10" style="88" customWidth="1"/>
    <col min="5960" max="5960" width="8.7109375" style="88" customWidth="1"/>
    <col min="5961" max="5961" width="2.7109375" style="88" customWidth="1"/>
    <col min="5962" max="5962" width="0" style="88" hidden="1" customWidth="1"/>
    <col min="5963" max="6144" width="9.140625" style="88"/>
    <col min="6145" max="6145" width="4.140625" style="88" customWidth="1"/>
    <col min="6146" max="6146" width="29.85546875" style="88" customWidth="1"/>
    <col min="6147" max="6147" width="6.140625" style="88" customWidth="1"/>
    <col min="6148" max="6148" width="3.5703125" style="88" customWidth="1"/>
    <col min="6149" max="6149" width="3.140625" style="88" customWidth="1"/>
    <col min="6150" max="6150" width="3.28515625" style="88" customWidth="1"/>
    <col min="6151" max="6151" width="3.140625" style="88" customWidth="1"/>
    <col min="6152" max="6152" width="4.140625" style="88" customWidth="1"/>
    <col min="6153" max="6153" width="4.42578125" style="88" customWidth="1"/>
    <col min="6154" max="6154" width="5.140625" style="88" customWidth="1"/>
    <col min="6155" max="6155" width="6.28515625" style="88" customWidth="1"/>
    <col min="6156" max="6156" width="6.7109375" style="88" customWidth="1"/>
    <col min="6157" max="6157" width="6" style="88" customWidth="1"/>
    <col min="6158" max="6158" width="3.5703125" style="88" customWidth="1"/>
    <col min="6159" max="6159" width="3.140625" style="88" customWidth="1"/>
    <col min="6160" max="6160" width="3.5703125" style="88" customWidth="1"/>
    <col min="6161" max="6161" width="2.28515625" style="88" customWidth="1"/>
    <col min="6162" max="6162" width="4.140625" style="88" customWidth="1"/>
    <col min="6163" max="6163" width="4.42578125" style="88" customWidth="1"/>
    <col min="6164" max="6164" width="5.140625" style="88" customWidth="1"/>
    <col min="6165" max="6165" width="6.28515625" style="88" customWidth="1"/>
    <col min="6166" max="6166" width="6.7109375" style="88" customWidth="1"/>
    <col min="6167" max="6167" width="5.42578125" style="88" customWidth="1"/>
    <col min="6168" max="6168" width="3.5703125" style="88" customWidth="1"/>
    <col min="6169" max="6170" width="3.28515625" style="88" customWidth="1"/>
    <col min="6171" max="6171" width="3.140625" style="88" customWidth="1"/>
    <col min="6172" max="6172" width="4.140625" style="88" customWidth="1"/>
    <col min="6173" max="6173" width="4.42578125" style="88" customWidth="1"/>
    <col min="6174" max="6174" width="5.140625" style="88" customWidth="1"/>
    <col min="6175" max="6175" width="6.28515625" style="88" customWidth="1"/>
    <col min="6176" max="6176" width="6.7109375" style="88" customWidth="1"/>
    <col min="6177" max="6177" width="6.140625" style="88" customWidth="1"/>
    <col min="6178" max="6178" width="3.5703125" style="88" customWidth="1"/>
    <col min="6179" max="6179" width="3" style="88" customWidth="1"/>
    <col min="6180" max="6180" width="3.28515625" style="88" customWidth="1"/>
    <col min="6181" max="6181" width="3.140625" style="88" customWidth="1"/>
    <col min="6182" max="6182" width="4.140625" style="88" customWidth="1"/>
    <col min="6183" max="6183" width="4.42578125" style="88" customWidth="1"/>
    <col min="6184" max="6184" width="5.140625" style="88" customWidth="1"/>
    <col min="6185" max="6185" width="6.28515625" style="88" customWidth="1"/>
    <col min="6186" max="6186" width="6.7109375" style="88" customWidth="1"/>
    <col min="6187" max="6187" width="5.42578125" style="88" customWidth="1"/>
    <col min="6188" max="6188" width="3.5703125" style="88" customWidth="1"/>
    <col min="6189" max="6189" width="2.85546875" style="88" customWidth="1"/>
    <col min="6190" max="6190" width="3" style="88" customWidth="1"/>
    <col min="6191" max="6191" width="2.28515625" style="88" customWidth="1"/>
    <col min="6192" max="6192" width="4.140625" style="88" customWidth="1"/>
    <col min="6193" max="6193" width="4.42578125" style="88" customWidth="1"/>
    <col min="6194" max="6194" width="5.140625" style="88" customWidth="1"/>
    <col min="6195" max="6195" width="6.28515625" style="88" customWidth="1"/>
    <col min="6196" max="6196" width="6.7109375" style="88" customWidth="1"/>
    <col min="6197" max="6197" width="6.140625" style="88" customWidth="1"/>
    <col min="6198" max="6198" width="3.5703125" style="88" customWidth="1"/>
    <col min="6199" max="6199" width="2.85546875" style="88" customWidth="1"/>
    <col min="6200" max="6200" width="3.140625" style="88" customWidth="1"/>
    <col min="6201" max="6201" width="3" style="88" customWidth="1"/>
    <col min="6202" max="6202" width="4.140625" style="88" customWidth="1"/>
    <col min="6203" max="6203" width="4.42578125" style="88" customWidth="1"/>
    <col min="6204" max="6204" width="5.140625" style="88" customWidth="1"/>
    <col min="6205" max="6205" width="6.28515625" style="88" customWidth="1"/>
    <col min="6206" max="6206" width="6.7109375" style="88" customWidth="1"/>
    <col min="6207" max="6207" width="3.85546875" style="88" customWidth="1"/>
    <col min="6208" max="6210" width="7.7109375" style="88" customWidth="1"/>
    <col min="6211" max="6211" width="8.42578125" style="88" customWidth="1"/>
    <col min="6212" max="6213" width="7.7109375" style="88" customWidth="1"/>
    <col min="6214" max="6214" width="11.5703125" style="88" customWidth="1"/>
    <col min="6215" max="6215" width="10" style="88" customWidth="1"/>
    <col min="6216" max="6216" width="8.7109375" style="88" customWidth="1"/>
    <col min="6217" max="6217" width="2.7109375" style="88" customWidth="1"/>
    <col min="6218" max="6218" width="0" style="88" hidden="1" customWidth="1"/>
    <col min="6219" max="6400" width="9.140625" style="88"/>
    <col min="6401" max="6401" width="4.140625" style="88" customWidth="1"/>
    <col min="6402" max="6402" width="29.85546875" style="88" customWidth="1"/>
    <col min="6403" max="6403" width="6.140625" style="88" customWidth="1"/>
    <col min="6404" max="6404" width="3.5703125" style="88" customWidth="1"/>
    <col min="6405" max="6405" width="3.140625" style="88" customWidth="1"/>
    <col min="6406" max="6406" width="3.28515625" style="88" customWidth="1"/>
    <col min="6407" max="6407" width="3.140625" style="88" customWidth="1"/>
    <col min="6408" max="6408" width="4.140625" style="88" customWidth="1"/>
    <col min="6409" max="6409" width="4.42578125" style="88" customWidth="1"/>
    <col min="6410" max="6410" width="5.140625" style="88" customWidth="1"/>
    <col min="6411" max="6411" width="6.28515625" style="88" customWidth="1"/>
    <col min="6412" max="6412" width="6.7109375" style="88" customWidth="1"/>
    <col min="6413" max="6413" width="6" style="88" customWidth="1"/>
    <col min="6414" max="6414" width="3.5703125" style="88" customWidth="1"/>
    <col min="6415" max="6415" width="3.140625" style="88" customWidth="1"/>
    <col min="6416" max="6416" width="3.5703125" style="88" customWidth="1"/>
    <col min="6417" max="6417" width="2.28515625" style="88" customWidth="1"/>
    <col min="6418" max="6418" width="4.140625" style="88" customWidth="1"/>
    <col min="6419" max="6419" width="4.42578125" style="88" customWidth="1"/>
    <col min="6420" max="6420" width="5.140625" style="88" customWidth="1"/>
    <col min="6421" max="6421" width="6.28515625" style="88" customWidth="1"/>
    <col min="6422" max="6422" width="6.7109375" style="88" customWidth="1"/>
    <col min="6423" max="6423" width="5.42578125" style="88" customWidth="1"/>
    <col min="6424" max="6424" width="3.5703125" style="88" customWidth="1"/>
    <col min="6425" max="6426" width="3.28515625" style="88" customWidth="1"/>
    <col min="6427" max="6427" width="3.140625" style="88" customWidth="1"/>
    <col min="6428" max="6428" width="4.140625" style="88" customWidth="1"/>
    <col min="6429" max="6429" width="4.42578125" style="88" customWidth="1"/>
    <col min="6430" max="6430" width="5.140625" style="88" customWidth="1"/>
    <col min="6431" max="6431" width="6.28515625" style="88" customWidth="1"/>
    <col min="6432" max="6432" width="6.7109375" style="88" customWidth="1"/>
    <col min="6433" max="6433" width="6.140625" style="88" customWidth="1"/>
    <col min="6434" max="6434" width="3.5703125" style="88" customWidth="1"/>
    <col min="6435" max="6435" width="3" style="88" customWidth="1"/>
    <col min="6436" max="6436" width="3.28515625" style="88" customWidth="1"/>
    <col min="6437" max="6437" width="3.140625" style="88" customWidth="1"/>
    <col min="6438" max="6438" width="4.140625" style="88" customWidth="1"/>
    <col min="6439" max="6439" width="4.42578125" style="88" customWidth="1"/>
    <col min="6440" max="6440" width="5.140625" style="88" customWidth="1"/>
    <col min="6441" max="6441" width="6.28515625" style="88" customWidth="1"/>
    <col min="6442" max="6442" width="6.7109375" style="88" customWidth="1"/>
    <col min="6443" max="6443" width="5.42578125" style="88" customWidth="1"/>
    <col min="6444" max="6444" width="3.5703125" style="88" customWidth="1"/>
    <col min="6445" max="6445" width="2.85546875" style="88" customWidth="1"/>
    <col min="6446" max="6446" width="3" style="88" customWidth="1"/>
    <col min="6447" max="6447" width="2.28515625" style="88" customWidth="1"/>
    <col min="6448" max="6448" width="4.140625" style="88" customWidth="1"/>
    <col min="6449" max="6449" width="4.42578125" style="88" customWidth="1"/>
    <col min="6450" max="6450" width="5.140625" style="88" customWidth="1"/>
    <col min="6451" max="6451" width="6.28515625" style="88" customWidth="1"/>
    <col min="6452" max="6452" width="6.7109375" style="88" customWidth="1"/>
    <col min="6453" max="6453" width="6.140625" style="88" customWidth="1"/>
    <col min="6454" max="6454" width="3.5703125" style="88" customWidth="1"/>
    <col min="6455" max="6455" width="2.85546875" style="88" customWidth="1"/>
    <col min="6456" max="6456" width="3.140625" style="88" customWidth="1"/>
    <col min="6457" max="6457" width="3" style="88" customWidth="1"/>
    <col min="6458" max="6458" width="4.140625" style="88" customWidth="1"/>
    <col min="6459" max="6459" width="4.42578125" style="88" customWidth="1"/>
    <col min="6460" max="6460" width="5.140625" style="88" customWidth="1"/>
    <col min="6461" max="6461" width="6.28515625" style="88" customWidth="1"/>
    <col min="6462" max="6462" width="6.7109375" style="88" customWidth="1"/>
    <col min="6463" max="6463" width="3.85546875" style="88" customWidth="1"/>
    <col min="6464" max="6466" width="7.7109375" style="88" customWidth="1"/>
    <col min="6467" max="6467" width="8.42578125" style="88" customWidth="1"/>
    <col min="6468" max="6469" width="7.7109375" style="88" customWidth="1"/>
    <col min="6470" max="6470" width="11.5703125" style="88" customWidth="1"/>
    <col min="6471" max="6471" width="10" style="88" customWidth="1"/>
    <col min="6472" max="6472" width="8.7109375" style="88" customWidth="1"/>
    <col min="6473" max="6473" width="2.7109375" style="88" customWidth="1"/>
    <col min="6474" max="6474" width="0" style="88" hidden="1" customWidth="1"/>
    <col min="6475" max="6656" width="9.140625" style="88"/>
    <col min="6657" max="6657" width="4.140625" style="88" customWidth="1"/>
    <col min="6658" max="6658" width="29.85546875" style="88" customWidth="1"/>
    <col min="6659" max="6659" width="6.140625" style="88" customWidth="1"/>
    <col min="6660" max="6660" width="3.5703125" style="88" customWidth="1"/>
    <col min="6661" max="6661" width="3.140625" style="88" customWidth="1"/>
    <col min="6662" max="6662" width="3.28515625" style="88" customWidth="1"/>
    <col min="6663" max="6663" width="3.140625" style="88" customWidth="1"/>
    <col min="6664" max="6664" width="4.140625" style="88" customWidth="1"/>
    <col min="6665" max="6665" width="4.42578125" style="88" customWidth="1"/>
    <col min="6666" max="6666" width="5.140625" style="88" customWidth="1"/>
    <col min="6667" max="6667" width="6.28515625" style="88" customWidth="1"/>
    <col min="6668" max="6668" width="6.7109375" style="88" customWidth="1"/>
    <col min="6669" max="6669" width="6" style="88" customWidth="1"/>
    <col min="6670" max="6670" width="3.5703125" style="88" customWidth="1"/>
    <col min="6671" max="6671" width="3.140625" style="88" customWidth="1"/>
    <col min="6672" max="6672" width="3.5703125" style="88" customWidth="1"/>
    <col min="6673" max="6673" width="2.28515625" style="88" customWidth="1"/>
    <col min="6674" max="6674" width="4.140625" style="88" customWidth="1"/>
    <col min="6675" max="6675" width="4.42578125" style="88" customWidth="1"/>
    <col min="6676" max="6676" width="5.140625" style="88" customWidth="1"/>
    <col min="6677" max="6677" width="6.28515625" style="88" customWidth="1"/>
    <col min="6678" max="6678" width="6.7109375" style="88" customWidth="1"/>
    <col min="6679" max="6679" width="5.42578125" style="88" customWidth="1"/>
    <col min="6680" max="6680" width="3.5703125" style="88" customWidth="1"/>
    <col min="6681" max="6682" width="3.28515625" style="88" customWidth="1"/>
    <col min="6683" max="6683" width="3.140625" style="88" customWidth="1"/>
    <col min="6684" max="6684" width="4.140625" style="88" customWidth="1"/>
    <col min="6685" max="6685" width="4.42578125" style="88" customWidth="1"/>
    <col min="6686" max="6686" width="5.140625" style="88" customWidth="1"/>
    <col min="6687" max="6687" width="6.28515625" style="88" customWidth="1"/>
    <col min="6688" max="6688" width="6.7109375" style="88" customWidth="1"/>
    <col min="6689" max="6689" width="6.140625" style="88" customWidth="1"/>
    <col min="6690" max="6690" width="3.5703125" style="88" customWidth="1"/>
    <col min="6691" max="6691" width="3" style="88" customWidth="1"/>
    <col min="6692" max="6692" width="3.28515625" style="88" customWidth="1"/>
    <col min="6693" max="6693" width="3.140625" style="88" customWidth="1"/>
    <col min="6694" max="6694" width="4.140625" style="88" customWidth="1"/>
    <col min="6695" max="6695" width="4.42578125" style="88" customWidth="1"/>
    <col min="6696" max="6696" width="5.140625" style="88" customWidth="1"/>
    <col min="6697" max="6697" width="6.28515625" style="88" customWidth="1"/>
    <col min="6698" max="6698" width="6.7109375" style="88" customWidth="1"/>
    <col min="6699" max="6699" width="5.42578125" style="88" customWidth="1"/>
    <col min="6700" max="6700" width="3.5703125" style="88" customWidth="1"/>
    <col min="6701" max="6701" width="2.85546875" style="88" customWidth="1"/>
    <col min="6702" max="6702" width="3" style="88" customWidth="1"/>
    <col min="6703" max="6703" width="2.28515625" style="88" customWidth="1"/>
    <col min="6704" max="6704" width="4.140625" style="88" customWidth="1"/>
    <col min="6705" max="6705" width="4.42578125" style="88" customWidth="1"/>
    <col min="6706" max="6706" width="5.140625" style="88" customWidth="1"/>
    <col min="6707" max="6707" width="6.28515625" style="88" customWidth="1"/>
    <col min="6708" max="6708" width="6.7109375" style="88" customWidth="1"/>
    <col min="6709" max="6709" width="6.140625" style="88" customWidth="1"/>
    <col min="6710" max="6710" width="3.5703125" style="88" customWidth="1"/>
    <col min="6711" max="6711" width="2.85546875" style="88" customWidth="1"/>
    <col min="6712" max="6712" width="3.140625" style="88" customWidth="1"/>
    <col min="6713" max="6713" width="3" style="88" customWidth="1"/>
    <col min="6714" max="6714" width="4.140625" style="88" customWidth="1"/>
    <col min="6715" max="6715" width="4.42578125" style="88" customWidth="1"/>
    <col min="6716" max="6716" width="5.140625" style="88" customWidth="1"/>
    <col min="6717" max="6717" width="6.28515625" style="88" customWidth="1"/>
    <col min="6718" max="6718" width="6.7109375" style="88" customWidth="1"/>
    <col min="6719" max="6719" width="3.85546875" style="88" customWidth="1"/>
    <col min="6720" max="6722" width="7.7109375" style="88" customWidth="1"/>
    <col min="6723" max="6723" width="8.42578125" style="88" customWidth="1"/>
    <col min="6724" max="6725" width="7.7109375" style="88" customWidth="1"/>
    <col min="6726" max="6726" width="11.5703125" style="88" customWidth="1"/>
    <col min="6727" max="6727" width="10" style="88" customWidth="1"/>
    <col min="6728" max="6728" width="8.7109375" style="88" customWidth="1"/>
    <col min="6729" max="6729" width="2.7109375" style="88" customWidth="1"/>
    <col min="6730" max="6730" width="0" style="88" hidden="1" customWidth="1"/>
    <col min="6731" max="6912" width="9.140625" style="88"/>
    <col min="6913" max="6913" width="4.140625" style="88" customWidth="1"/>
    <col min="6914" max="6914" width="29.85546875" style="88" customWidth="1"/>
    <col min="6915" max="6915" width="6.140625" style="88" customWidth="1"/>
    <col min="6916" max="6916" width="3.5703125" style="88" customWidth="1"/>
    <col min="6917" max="6917" width="3.140625" style="88" customWidth="1"/>
    <col min="6918" max="6918" width="3.28515625" style="88" customWidth="1"/>
    <col min="6919" max="6919" width="3.140625" style="88" customWidth="1"/>
    <col min="6920" max="6920" width="4.140625" style="88" customWidth="1"/>
    <col min="6921" max="6921" width="4.42578125" style="88" customWidth="1"/>
    <col min="6922" max="6922" width="5.140625" style="88" customWidth="1"/>
    <col min="6923" max="6923" width="6.28515625" style="88" customWidth="1"/>
    <col min="6924" max="6924" width="6.7109375" style="88" customWidth="1"/>
    <col min="6925" max="6925" width="6" style="88" customWidth="1"/>
    <col min="6926" max="6926" width="3.5703125" style="88" customWidth="1"/>
    <col min="6927" max="6927" width="3.140625" style="88" customWidth="1"/>
    <col min="6928" max="6928" width="3.5703125" style="88" customWidth="1"/>
    <col min="6929" max="6929" width="2.28515625" style="88" customWidth="1"/>
    <col min="6930" max="6930" width="4.140625" style="88" customWidth="1"/>
    <col min="6931" max="6931" width="4.42578125" style="88" customWidth="1"/>
    <col min="6932" max="6932" width="5.140625" style="88" customWidth="1"/>
    <col min="6933" max="6933" width="6.28515625" style="88" customWidth="1"/>
    <col min="6934" max="6934" width="6.7109375" style="88" customWidth="1"/>
    <col min="6935" max="6935" width="5.42578125" style="88" customWidth="1"/>
    <col min="6936" max="6936" width="3.5703125" style="88" customWidth="1"/>
    <col min="6937" max="6938" width="3.28515625" style="88" customWidth="1"/>
    <col min="6939" max="6939" width="3.140625" style="88" customWidth="1"/>
    <col min="6940" max="6940" width="4.140625" style="88" customWidth="1"/>
    <col min="6941" max="6941" width="4.42578125" style="88" customWidth="1"/>
    <col min="6942" max="6942" width="5.140625" style="88" customWidth="1"/>
    <col min="6943" max="6943" width="6.28515625" style="88" customWidth="1"/>
    <col min="6944" max="6944" width="6.7109375" style="88" customWidth="1"/>
    <col min="6945" max="6945" width="6.140625" style="88" customWidth="1"/>
    <col min="6946" max="6946" width="3.5703125" style="88" customWidth="1"/>
    <col min="6947" max="6947" width="3" style="88" customWidth="1"/>
    <col min="6948" max="6948" width="3.28515625" style="88" customWidth="1"/>
    <col min="6949" max="6949" width="3.140625" style="88" customWidth="1"/>
    <col min="6950" max="6950" width="4.140625" style="88" customWidth="1"/>
    <col min="6951" max="6951" width="4.42578125" style="88" customWidth="1"/>
    <col min="6952" max="6952" width="5.140625" style="88" customWidth="1"/>
    <col min="6953" max="6953" width="6.28515625" style="88" customWidth="1"/>
    <col min="6954" max="6954" width="6.7109375" style="88" customWidth="1"/>
    <col min="6955" max="6955" width="5.42578125" style="88" customWidth="1"/>
    <col min="6956" max="6956" width="3.5703125" style="88" customWidth="1"/>
    <col min="6957" max="6957" width="2.85546875" style="88" customWidth="1"/>
    <col min="6958" max="6958" width="3" style="88" customWidth="1"/>
    <col min="6959" max="6959" width="2.28515625" style="88" customWidth="1"/>
    <col min="6960" max="6960" width="4.140625" style="88" customWidth="1"/>
    <col min="6961" max="6961" width="4.42578125" style="88" customWidth="1"/>
    <col min="6962" max="6962" width="5.140625" style="88" customWidth="1"/>
    <col min="6963" max="6963" width="6.28515625" style="88" customWidth="1"/>
    <col min="6964" max="6964" width="6.7109375" style="88" customWidth="1"/>
    <col min="6965" max="6965" width="6.140625" style="88" customWidth="1"/>
    <col min="6966" max="6966" width="3.5703125" style="88" customWidth="1"/>
    <col min="6967" max="6967" width="2.85546875" style="88" customWidth="1"/>
    <col min="6968" max="6968" width="3.140625" style="88" customWidth="1"/>
    <col min="6969" max="6969" width="3" style="88" customWidth="1"/>
    <col min="6970" max="6970" width="4.140625" style="88" customWidth="1"/>
    <col min="6971" max="6971" width="4.42578125" style="88" customWidth="1"/>
    <col min="6972" max="6972" width="5.140625" style="88" customWidth="1"/>
    <col min="6973" max="6973" width="6.28515625" style="88" customWidth="1"/>
    <col min="6974" max="6974" width="6.7109375" style="88" customWidth="1"/>
    <col min="6975" max="6975" width="3.85546875" style="88" customWidth="1"/>
    <col min="6976" max="6978" width="7.7109375" style="88" customWidth="1"/>
    <col min="6979" max="6979" width="8.42578125" style="88" customWidth="1"/>
    <col min="6980" max="6981" width="7.7109375" style="88" customWidth="1"/>
    <col min="6982" max="6982" width="11.5703125" style="88" customWidth="1"/>
    <col min="6983" max="6983" width="10" style="88" customWidth="1"/>
    <col min="6984" max="6984" width="8.7109375" style="88" customWidth="1"/>
    <col min="6985" max="6985" width="2.7109375" style="88" customWidth="1"/>
    <col min="6986" max="6986" width="0" style="88" hidden="1" customWidth="1"/>
    <col min="6987" max="7168" width="9.140625" style="88"/>
    <col min="7169" max="7169" width="4.140625" style="88" customWidth="1"/>
    <col min="7170" max="7170" width="29.85546875" style="88" customWidth="1"/>
    <col min="7171" max="7171" width="6.140625" style="88" customWidth="1"/>
    <col min="7172" max="7172" width="3.5703125" style="88" customWidth="1"/>
    <col min="7173" max="7173" width="3.140625" style="88" customWidth="1"/>
    <col min="7174" max="7174" width="3.28515625" style="88" customWidth="1"/>
    <col min="7175" max="7175" width="3.140625" style="88" customWidth="1"/>
    <col min="7176" max="7176" width="4.140625" style="88" customWidth="1"/>
    <col min="7177" max="7177" width="4.42578125" style="88" customWidth="1"/>
    <col min="7178" max="7178" width="5.140625" style="88" customWidth="1"/>
    <col min="7179" max="7179" width="6.28515625" style="88" customWidth="1"/>
    <col min="7180" max="7180" width="6.7109375" style="88" customWidth="1"/>
    <col min="7181" max="7181" width="6" style="88" customWidth="1"/>
    <col min="7182" max="7182" width="3.5703125" style="88" customWidth="1"/>
    <col min="7183" max="7183" width="3.140625" style="88" customWidth="1"/>
    <col min="7184" max="7184" width="3.5703125" style="88" customWidth="1"/>
    <col min="7185" max="7185" width="2.28515625" style="88" customWidth="1"/>
    <col min="7186" max="7186" width="4.140625" style="88" customWidth="1"/>
    <col min="7187" max="7187" width="4.42578125" style="88" customWidth="1"/>
    <col min="7188" max="7188" width="5.140625" style="88" customWidth="1"/>
    <col min="7189" max="7189" width="6.28515625" style="88" customWidth="1"/>
    <col min="7190" max="7190" width="6.7109375" style="88" customWidth="1"/>
    <col min="7191" max="7191" width="5.42578125" style="88" customWidth="1"/>
    <col min="7192" max="7192" width="3.5703125" style="88" customWidth="1"/>
    <col min="7193" max="7194" width="3.28515625" style="88" customWidth="1"/>
    <col min="7195" max="7195" width="3.140625" style="88" customWidth="1"/>
    <col min="7196" max="7196" width="4.140625" style="88" customWidth="1"/>
    <col min="7197" max="7197" width="4.42578125" style="88" customWidth="1"/>
    <col min="7198" max="7198" width="5.140625" style="88" customWidth="1"/>
    <col min="7199" max="7199" width="6.28515625" style="88" customWidth="1"/>
    <col min="7200" max="7200" width="6.7109375" style="88" customWidth="1"/>
    <col min="7201" max="7201" width="6.140625" style="88" customWidth="1"/>
    <col min="7202" max="7202" width="3.5703125" style="88" customWidth="1"/>
    <col min="7203" max="7203" width="3" style="88" customWidth="1"/>
    <col min="7204" max="7204" width="3.28515625" style="88" customWidth="1"/>
    <col min="7205" max="7205" width="3.140625" style="88" customWidth="1"/>
    <col min="7206" max="7206" width="4.140625" style="88" customWidth="1"/>
    <col min="7207" max="7207" width="4.42578125" style="88" customWidth="1"/>
    <col min="7208" max="7208" width="5.140625" style="88" customWidth="1"/>
    <col min="7209" max="7209" width="6.28515625" style="88" customWidth="1"/>
    <col min="7210" max="7210" width="6.7109375" style="88" customWidth="1"/>
    <col min="7211" max="7211" width="5.42578125" style="88" customWidth="1"/>
    <col min="7212" max="7212" width="3.5703125" style="88" customWidth="1"/>
    <col min="7213" max="7213" width="2.85546875" style="88" customWidth="1"/>
    <col min="7214" max="7214" width="3" style="88" customWidth="1"/>
    <col min="7215" max="7215" width="2.28515625" style="88" customWidth="1"/>
    <col min="7216" max="7216" width="4.140625" style="88" customWidth="1"/>
    <col min="7217" max="7217" width="4.42578125" style="88" customWidth="1"/>
    <col min="7218" max="7218" width="5.140625" style="88" customWidth="1"/>
    <col min="7219" max="7219" width="6.28515625" style="88" customWidth="1"/>
    <col min="7220" max="7220" width="6.7109375" style="88" customWidth="1"/>
    <col min="7221" max="7221" width="6.140625" style="88" customWidth="1"/>
    <col min="7222" max="7222" width="3.5703125" style="88" customWidth="1"/>
    <col min="7223" max="7223" width="2.85546875" style="88" customWidth="1"/>
    <col min="7224" max="7224" width="3.140625" style="88" customWidth="1"/>
    <col min="7225" max="7225" width="3" style="88" customWidth="1"/>
    <col min="7226" max="7226" width="4.140625" style="88" customWidth="1"/>
    <col min="7227" max="7227" width="4.42578125" style="88" customWidth="1"/>
    <col min="7228" max="7228" width="5.140625" style="88" customWidth="1"/>
    <col min="7229" max="7229" width="6.28515625" style="88" customWidth="1"/>
    <col min="7230" max="7230" width="6.7109375" style="88" customWidth="1"/>
    <col min="7231" max="7231" width="3.85546875" style="88" customWidth="1"/>
    <col min="7232" max="7234" width="7.7109375" style="88" customWidth="1"/>
    <col min="7235" max="7235" width="8.42578125" style="88" customWidth="1"/>
    <col min="7236" max="7237" width="7.7109375" style="88" customWidth="1"/>
    <col min="7238" max="7238" width="11.5703125" style="88" customWidth="1"/>
    <col min="7239" max="7239" width="10" style="88" customWidth="1"/>
    <col min="7240" max="7240" width="8.7109375" style="88" customWidth="1"/>
    <col min="7241" max="7241" width="2.7109375" style="88" customWidth="1"/>
    <col min="7242" max="7242" width="0" style="88" hidden="1" customWidth="1"/>
    <col min="7243" max="7424" width="9.140625" style="88"/>
    <col min="7425" max="7425" width="4.140625" style="88" customWidth="1"/>
    <col min="7426" max="7426" width="29.85546875" style="88" customWidth="1"/>
    <col min="7427" max="7427" width="6.140625" style="88" customWidth="1"/>
    <col min="7428" max="7428" width="3.5703125" style="88" customWidth="1"/>
    <col min="7429" max="7429" width="3.140625" style="88" customWidth="1"/>
    <col min="7430" max="7430" width="3.28515625" style="88" customWidth="1"/>
    <col min="7431" max="7431" width="3.140625" style="88" customWidth="1"/>
    <col min="7432" max="7432" width="4.140625" style="88" customWidth="1"/>
    <col min="7433" max="7433" width="4.42578125" style="88" customWidth="1"/>
    <col min="7434" max="7434" width="5.140625" style="88" customWidth="1"/>
    <col min="7435" max="7435" width="6.28515625" style="88" customWidth="1"/>
    <col min="7436" max="7436" width="6.7109375" style="88" customWidth="1"/>
    <col min="7437" max="7437" width="6" style="88" customWidth="1"/>
    <col min="7438" max="7438" width="3.5703125" style="88" customWidth="1"/>
    <col min="7439" max="7439" width="3.140625" style="88" customWidth="1"/>
    <col min="7440" max="7440" width="3.5703125" style="88" customWidth="1"/>
    <col min="7441" max="7441" width="2.28515625" style="88" customWidth="1"/>
    <col min="7442" max="7442" width="4.140625" style="88" customWidth="1"/>
    <col min="7443" max="7443" width="4.42578125" style="88" customWidth="1"/>
    <col min="7444" max="7444" width="5.140625" style="88" customWidth="1"/>
    <col min="7445" max="7445" width="6.28515625" style="88" customWidth="1"/>
    <col min="7446" max="7446" width="6.7109375" style="88" customWidth="1"/>
    <col min="7447" max="7447" width="5.42578125" style="88" customWidth="1"/>
    <col min="7448" max="7448" width="3.5703125" style="88" customWidth="1"/>
    <col min="7449" max="7450" width="3.28515625" style="88" customWidth="1"/>
    <col min="7451" max="7451" width="3.140625" style="88" customWidth="1"/>
    <col min="7452" max="7452" width="4.140625" style="88" customWidth="1"/>
    <col min="7453" max="7453" width="4.42578125" style="88" customWidth="1"/>
    <col min="7454" max="7454" width="5.140625" style="88" customWidth="1"/>
    <col min="7455" max="7455" width="6.28515625" style="88" customWidth="1"/>
    <col min="7456" max="7456" width="6.7109375" style="88" customWidth="1"/>
    <col min="7457" max="7457" width="6.140625" style="88" customWidth="1"/>
    <col min="7458" max="7458" width="3.5703125" style="88" customWidth="1"/>
    <col min="7459" max="7459" width="3" style="88" customWidth="1"/>
    <col min="7460" max="7460" width="3.28515625" style="88" customWidth="1"/>
    <col min="7461" max="7461" width="3.140625" style="88" customWidth="1"/>
    <col min="7462" max="7462" width="4.140625" style="88" customWidth="1"/>
    <col min="7463" max="7463" width="4.42578125" style="88" customWidth="1"/>
    <col min="7464" max="7464" width="5.140625" style="88" customWidth="1"/>
    <col min="7465" max="7465" width="6.28515625" style="88" customWidth="1"/>
    <col min="7466" max="7466" width="6.7109375" style="88" customWidth="1"/>
    <col min="7467" max="7467" width="5.42578125" style="88" customWidth="1"/>
    <col min="7468" max="7468" width="3.5703125" style="88" customWidth="1"/>
    <col min="7469" max="7469" width="2.85546875" style="88" customWidth="1"/>
    <col min="7470" max="7470" width="3" style="88" customWidth="1"/>
    <col min="7471" max="7471" width="2.28515625" style="88" customWidth="1"/>
    <col min="7472" max="7472" width="4.140625" style="88" customWidth="1"/>
    <col min="7473" max="7473" width="4.42578125" style="88" customWidth="1"/>
    <col min="7474" max="7474" width="5.140625" style="88" customWidth="1"/>
    <col min="7475" max="7475" width="6.28515625" style="88" customWidth="1"/>
    <col min="7476" max="7476" width="6.7109375" style="88" customWidth="1"/>
    <col min="7477" max="7477" width="6.140625" style="88" customWidth="1"/>
    <col min="7478" max="7478" width="3.5703125" style="88" customWidth="1"/>
    <col min="7479" max="7479" width="2.85546875" style="88" customWidth="1"/>
    <col min="7480" max="7480" width="3.140625" style="88" customWidth="1"/>
    <col min="7481" max="7481" width="3" style="88" customWidth="1"/>
    <col min="7482" max="7482" width="4.140625" style="88" customWidth="1"/>
    <col min="7483" max="7483" width="4.42578125" style="88" customWidth="1"/>
    <col min="7484" max="7484" width="5.140625" style="88" customWidth="1"/>
    <col min="7485" max="7485" width="6.28515625" style="88" customWidth="1"/>
    <col min="7486" max="7486" width="6.7109375" style="88" customWidth="1"/>
    <col min="7487" max="7487" width="3.85546875" style="88" customWidth="1"/>
    <col min="7488" max="7490" width="7.7109375" style="88" customWidth="1"/>
    <col min="7491" max="7491" width="8.42578125" style="88" customWidth="1"/>
    <col min="7492" max="7493" width="7.7109375" style="88" customWidth="1"/>
    <col min="7494" max="7494" width="11.5703125" style="88" customWidth="1"/>
    <col min="7495" max="7495" width="10" style="88" customWidth="1"/>
    <col min="7496" max="7496" width="8.7109375" style="88" customWidth="1"/>
    <col min="7497" max="7497" width="2.7109375" style="88" customWidth="1"/>
    <col min="7498" max="7498" width="0" style="88" hidden="1" customWidth="1"/>
    <col min="7499" max="7680" width="9.140625" style="88"/>
    <col min="7681" max="7681" width="4.140625" style="88" customWidth="1"/>
    <col min="7682" max="7682" width="29.85546875" style="88" customWidth="1"/>
    <col min="7683" max="7683" width="6.140625" style="88" customWidth="1"/>
    <col min="7684" max="7684" width="3.5703125" style="88" customWidth="1"/>
    <col min="7685" max="7685" width="3.140625" style="88" customWidth="1"/>
    <col min="7686" max="7686" width="3.28515625" style="88" customWidth="1"/>
    <col min="7687" max="7687" width="3.140625" style="88" customWidth="1"/>
    <col min="7688" max="7688" width="4.140625" style="88" customWidth="1"/>
    <col min="7689" max="7689" width="4.42578125" style="88" customWidth="1"/>
    <col min="7690" max="7690" width="5.140625" style="88" customWidth="1"/>
    <col min="7691" max="7691" width="6.28515625" style="88" customWidth="1"/>
    <col min="7692" max="7692" width="6.7109375" style="88" customWidth="1"/>
    <col min="7693" max="7693" width="6" style="88" customWidth="1"/>
    <col min="7694" max="7694" width="3.5703125" style="88" customWidth="1"/>
    <col min="7695" max="7695" width="3.140625" style="88" customWidth="1"/>
    <col min="7696" max="7696" width="3.5703125" style="88" customWidth="1"/>
    <col min="7697" max="7697" width="2.28515625" style="88" customWidth="1"/>
    <col min="7698" max="7698" width="4.140625" style="88" customWidth="1"/>
    <col min="7699" max="7699" width="4.42578125" style="88" customWidth="1"/>
    <col min="7700" max="7700" width="5.140625" style="88" customWidth="1"/>
    <col min="7701" max="7701" width="6.28515625" style="88" customWidth="1"/>
    <col min="7702" max="7702" width="6.7109375" style="88" customWidth="1"/>
    <col min="7703" max="7703" width="5.42578125" style="88" customWidth="1"/>
    <col min="7704" max="7704" width="3.5703125" style="88" customWidth="1"/>
    <col min="7705" max="7706" width="3.28515625" style="88" customWidth="1"/>
    <col min="7707" max="7707" width="3.140625" style="88" customWidth="1"/>
    <col min="7708" max="7708" width="4.140625" style="88" customWidth="1"/>
    <col min="7709" max="7709" width="4.42578125" style="88" customWidth="1"/>
    <col min="7710" max="7710" width="5.140625" style="88" customWidth="1"/>
    <col min="7711" max="7711" width="6.28515625" style="88" customWidth="1"/>
    <col min="7712" max="7712" width="6.7109375" style="88" customWidth="1"/>
    <col min="7713" max="7713" width="6.140625" style="88" customWidth="1"/>
    <col min="7714" max="7714" width="3.5703125" style="88" customWidth="1"/>
    <col min="7715" max="7715" width="3" style="88" customWidth="1"/>
    <col min="7716" max="7716" width="3.28515625" style="88" customWidth="1"/>
    <col min="7717" max="7717" width="3.140625" style="88" customWidth="1"/>
    <col min="7718" max="7718" width="4.140625" style="88" customWidth="1"/>
    <col min="7719" max="7719" width="4.42578125" style="88" customWidth="1"/>
    <col min="7720" max="7720" width="5.140625" style="88" customWidth="1"/>
    <col min="7721" max="7721" width="6.28515625" style="88" customWidth="1"/>
    <col min="7722" max="7722" width="6.7109375" style="88" customWidth="1"/>
    <col min="7723" max="7723" width="5.42578125" style="88" customWidth="1"/>
    <col min="7724" max="7724" width="3.5703125" style="88" customWidth="1"/>
    <col min="7725" max="7725" width="2.85546875" style="88" customWidth="1"/>
    <col min="7726" max="7726" width="3" style="88" customWidth="1"/>
    <col min="7727" max="7727" width="2.28515625" style="88" customWidth="1"/>
    <col min="7728" max="7728" width="4.140625" style="88" customWidth="1"/>
    <col min="7729" max="7729" width="4.42578125" style="88" customWidth="1"/>
    <col min="7730" max="7730" width="5.140625" style="88" customWidth="1"/>
    <col min="7731" max="7731" width="6.28515625" style="88" customWidth="1"/>
    <col min="7732" max="7732" width="6.7109375" style="88" customWidth="1"/>
    <col min="7733" max="7733" width="6.140625" style="88" customWidth="1"/>
    <col min="7734" max="7734" width="3.5703125" style="88" customWidth="1"/>
    <col min="7735" max="7735" width="2.85546875" style="88" customWidth="1"/>
    <col min="7736" max="7736" width="3.140625" style="88" customWidth="1"/>
    <col min="7737" max="7737" width="3" style="88" customWidth="1"/>
    <col min="7738" max="7738" width="4.140625" style="88" customWidth="1"/>
    <col min="7739" max="7739" width="4.42578125" style="88" customWidth="1"/>
    <col min="7740" max="7740" width="5.140625" style="88" customWidth="1"/>
    <col min="7741" max="7741" width="6.28515625" style="88" customWidth="1"/>
    <col min="7742" max="7742" width="6.7109375" style="88" customWidth="1"/>
    <col min="7743" max="7743" width="3.85546875" style="88" customWidth="1"/>
    <col min="7744" max="7746" width="7.7109375" style="88" customWidth="1"/>
    <col min="7747" max="7747" width="8.42578125" style="88" customWidth="1"/>
    <col min="7748" max="7749" width="7.7109375" style="88" customWidth="1"/>
    <col min="7750" max="7750" width="11.5703125" style="88" customWidth="1"/>
    <col min="7751" max="7751" width="10" style="88" customWidth="1"/>
    <col min="7752" max="7752" width="8.7109375" style="88" customWidth="1"/>
    <col min="7753" max="7753" width="2.7109375" style="88" customWidth="1"/>
    <col min="7754" max="7754" width="0" style="88" hidden="1" customWidth="1"/>
    <col min="7755" max="7936" width="9.140625" style="88"/>
    <col min="7937" max="7937" width="4.140625" style="88" customWidth="1"/>
    <col min="7938" max="7938" width="29.85546875" style="88" customWidth="1"/>
    <col min="7939" max="7939" width="6.140625" style="88" customWidth="1"/>
    <col min="7940" max="7940" width="3.5703125" style="88" customWidth="1"/>
    <col min="7941" max="7941" width="3.140625" style="88" customWidth="1"/>
    <col min="7942" max="7942" width="3.28515625" style="88" customWidth="1"/>
    <col min="7943" max="7943" width="3.140625" style="88" customWidth="1"/>
    <col min="7944" max="7944" width="4.140625" style="88" customWidth="1"/>
    <col min="7945" max="7945" width="4.42578125" style="88" customWidth="1"/>
    <col min="7946" max="7946" width="5.140625" style="88" customWidth="1"/>
    <col min="7947" max="7947" width="6.28515625" style="88" customWidth="1"/>
    <col min="7948" max="7948" width="6.7109375" style="88" customWidth="1"/>
    <col min="7949" max="7949" width="6" style="88" customWidth="1"/>
    <col min="7950" max="7950" width="3.5703125" style="88" customWidth="1"/>
    <col min="7951" max="7951" width="3.140625" style="88" customWidth="1"/>
    <col min="7952" max="7952" width="3.5703125" style="88" customWidth="1"/>
    <col min="7953" max="7953" width="2.28515625" style="88" customWidth="1"/>
    <col min="7954" max="7954" width="4.140625" style="88" customWidth="1"/>
    <col min="7955" max="7955" width="4.42578125" style="88" customWidth="1"/>
    <col min="7956" max="7956" width="5.140625" style="88" customWidth="1"/>
    <col min="7957" max="7957" width="6.28515625" style="88" customWidth="1"/>
    <col min="7958" max="7958" width="6.7109375" style="88" customWidth="1"/>
    <col min="7959" max="7959" width="5.42578125" style="88" customWidth="1"/>
    <col min="7960" max="7960" width="3.5703125" style="88" customWidth="1"/>
    <col min="7961" max="7962" width="3.28515625" style="88" customWidth="1"/>
    <col min="7963" max="7963" width="3.140625" style="88" customWidth="1"/>
    <col min="7964" max="7964" width="4.140625" style="88" customWidth="1"/>
    <col min="7965" max="7965" width="4.42578125" style="88" customWidth="1"/>
    <col min="7966" max="7966" width="5.140625" style="88" customWidth="1"/>
    <col min="7967" max="7967" width="6.28515625" style="88" customWidth="1"/>
    <col min="7968" max="7968" width="6.7109375" style="88" customWidth="1"/>
    <col min="7969" max="7969" width="6.140625" style="88" customWidth="1"/>
    <col min="7970" max="7970" width="3.5703125" style="88" customWidth="1"/>
    <col min="7971" max="7971" width="3" style="88" customWidth="1"/>
    <col min="7972" max="7972" width="3.28515625" style="88" customWidth="1"/>
    <col min="7973" max="7973" width="3.140625" style="88" customWidth="1"/>
    <col min="7974" max="7974" width="4.140625" style="88" customWidth="1"/>
    <col min="7975" max="7975" width="4.42578125" style="88" customWidth="1"/>
    <col min="7976" max="7976" width="5.140625" style="88" customWidth="1"/>
    <col min="7977" max="7977" width="6.28515625" style="88" customWidth="1"/>
    <col min="7978" max="7978" width="6.7109375" style="88" customWidth="1"/>
    <col min="7979" max="7979" width="5.42578125" style="88" customWidth="1"/>
    <col min="7980" max="7980" width="3.5703125" style="88" customWidth="1"/>
    <col min="7981" max="7981" width="2.85546875" style="88" customWidth="1"/>
    <col min="7982" max="7982" width="3" style="88" customWidth="1"/>
    <col min="7983" max="7983" width="2.28515625" style="88" customWidth="1"/>
    <col min="7984" max="7984" width="4.140625" style="88" customWidth="1"/>
    <col min="7985" max="7985" width="4.42578125" style="88" customWidth="1"/>
    <col min="7986" max="7986" width="5.140625" style="88" customWidth="1"/>
    <col min="7987" max="7987" width="6.28515625" style="88" customWidth="1"/>
    <col min="7988" max="7988" width="6.7109375" style="88" customWidth="1"/>
    <col min="7989" max="7989" width="6.140625" style="88" customWidth="1"/>
    <col min="7990" max="7990" width="3.5703125" style="88" customWidth="1"/>
    <col min="7991" max="7991" width="2.85546875" style="88" customWidth="1"/>
    <col min="7992" max="7992" width="3.140625" style="88" customWidth="1"/>
    <col min="7993" max="7993" width="3" style="88" customWidth="1"/>
    <col min="7994" max="7994" width="4.140625" style="88" customWidth="1"/>
    <col min="7995" max="7995" width="4.42578125" style="88" customWidth="1"/>
    <col min="7996" max="7996" width="5.140625" style="88" customWidth="1"/>
    <col min="7997" max="7997" width="6.28515625" style="88" customWidth="1"/>
    <col min="7998" max="7998" width="6.7109375" style="88" customWidth="1"/>
    <col min="7999" max="7999" width="3.85546875" style="88" customWidth="1"/>
    <col min="8000" max="8002" width="7.7109375" style="88" customWidth="1"/>
    <col min="8003" max="8003" width="8.42578125" style="88" customWidth="1"/>
    <col min="8004" max="8005" width="7.7109375" style="88" customWidth="1"/>
    <col min="8006" max="8006" width="11.5703125" style="88" customWidth="1"/>
    <col min="8007" max="8007" width="10" style="88" customWidth="1"/>
    <col min="8008" max="8008" width="8.7109375" style="88" customWidth="1"/>
    <col min="8009" max="8009" width="2.7109375" style="88" customWidth="1"/>
    <col min="8010" max="8010" width="0" style="88" hidden="1" customWidth="1"/>
    <col min="8011" max="8192" width="9.140625" style="88"/>
    <col min="8193" max="8193" width="4.140625" style="88" customWidth="1"/>
    <col min="8194" max="8194" width="29.85546875" style="88" customWidth="1"/>
    <col min="8195" max="8195" width="6.140625" style="88" customWidth="1"/>
    <col min="8196" max="8196" width="3.5703125" style="88" customWidth="1"/>
    <col min="8197" max="8197" width="3.140625" style="88" customWidth="1"/>
    <col min="8198" max="8198" width="3.28515625" style="88" customWidth="1"/>
    <col min="8199" max="8199" width="3.140625" style="88" customWidth="1"/>
    <col min="8200" max="8200" width="4.140625" style="88" customWidth="1"/>
    <col min="8201" max="8201" width="4.42578125" style="88" customWidth="1"/>
    <col min="8202" max="8202" width="5.140625" style="88" customWidth="1"/>
    <col min="8203" max="8203" width="6.28515625" style="88" customWidth="1"/>
    <col min="8204" max="8204" width="6.7109375" style="88" customWidth="1"/>
    <col min="8205" max="8205" width="6" style="88" customWidth="1"/>
    <col min="8206" max="8206" width="3.5703125" style="88" customWidth="1"/>
    <col min="8207" max="8207" width="3.140625" style="88" customWidth="1"/>
    <col min="8208" max="8208" width="3.5703125" style="88" customWidth="1"/>
    <col min="8209" max="8209" width="2.28515625" style="88" customWidth="1"/>
    <col min="8210" max="8210" width="4.140625" style="88" customWidth="1"/>
    <col min="8211" max="8211" width="4.42578125" style="88" customWidth="1"/>
    <col min="8212" max="8212" width="5.140625" style="88" customWidth="1"/>
    <col min="8213" max="8213" width="6.28515625" style="88" customWidth="1"/>
    <col min="8214" max="8214" width="6.7109375" style="88" customWidth="1"/>
    <col min="8215" max="8215" width="5.42578125" style="88" customWidth="1"/>
    <col min="8216" max="8216" width="3.5703125" style="88" customWidth="1"/>
    <col min="8217" max="8218" width="3.28515625" style="88" customWidth="1"/>
    <col min="8219" max="8219" width="3.140625" style="88" customWidth="1"/>
    <col min="8220" max="8220" width="4.140625" style="88" customWidth="1"/>
    <col min="8221" max="8221" width="4.42578125" style="88" customWidth="1"/>
    <col min="8222" max="8222" width="5.140625" style="88" customWidth="1"/>
    <col min="8223" max="8223" width="6.28515625" style="88" customWidth="1"/>
    <col min="8224" max="8224" width="6.7109375" style="88" customWidth="1"/>
    <col min="8225" max="8225" width="6.140625" style="88" customWidth="1"/>
    <col min="8226" max="8226" width="3.5703125" style="88" customWidth="1"/>
    <col min="8227" max="8227" width="3" style="88" customWidth="1"/>
    <col min="8228" max="8228" width="3.28515625" style="88" customWidth="1"/>
    <col min="8229" max="8229" width="3.140625" style="88" customWidth="1"/>
    <col min="8230" max="8230" width="4.140625" style="88" customWidth="1"/>
    <col min="8231" max="8231" width="4.42578125" style="88" customWidth="1"/>
    <col min="8232" max="8232" width="5.140625" style="88" customWidth="1"/>
    <col min="8233" max="8233" width="6.28515625" style="88" customWidth="1"/>
    <col min="8234" max="8234" width="6.7109375" style="88" customWidth="1"/>
    <col min="8235" max="8235" width="5.42578125" style="88" customWidth="1"/>
    <col min="8236" max="8236" width="3.5703125" style="88" customWidth="1"/>
    <col min="8237" max="8237" width="2.85546875" style="88" customWidth="1"/>
    <col min="8238" max="8238" width="3" style="88" customWidth="1"/>
    <col min="8239" max="8239" width="2.28515625" style="88" customWidth="1"/>
    <col min="8240" max="8240" width="4.140625" style="88" customWidth="1"/>
    <col min="8241" max="8241" width="4.42578125" style="88" customWidth="1"/>
    <col min="8242" max="8242" width="5.140625" style="88" customWidth="1"/>
    <col min="8243" max="8243" width="6.28515625" style="88" customWidth="1"/>
    <col min="8244" max="8244" width="6.7109375" style="88" customWidth="1"/>
    <col min="8245" max="8245" width="6.140625" style="88" customWidth="1"/>
    <col min="8246" max="8246" width="3.5703125" style="88" customWidth="1"/>
    <col min="8247" max="8247" width="2.85546875" style="88" customWidth="1"/>
    <col min="8248" max="8248" width="3.140625" style="88" customWidth="1"/>
    <col min="8249" max="8249" width="3" style="88" customWidth="1"/>
    <col min="8250" max="8250" width="4.140625" style="88" customWidth="1"/>
    <col min="8251" max="8251" width="4.42578125" style="88" customWidth="1"/>
    <col min="8252" max="8252" width="5.140625" style="88" customWidth="1"/>
    <col min="8253" max="8253" width="6.28515625" style="88" customWidth="1"/>
    <col min="8254" max="8254" width="6.7109375" style="88" customWidth="1"/>
    <col min="8255" max="8255" width="3.85546875" style="88" customWidth="1"/>
    <col min="8256" max="8258" width="7.7109375" style="88" customWidth="1"/>
    <col min="8259" max="8259" width="8.42578125" style="88" customWidth="1"/>
    <col min="8260" max="8261" width="7.7109375" style="88" customWidth="1"/>
    <col min="8262" max="8262" width="11.5703125" style="88" customWidth="1"/>
    <col min="8263" max="8263" width="10" style="88" customWidth="1"/>
    <col min="8264" max="8264" width="8.7109375" style="88" customWidth="1"/>
    <col min="8265" max="8265" width="2.7109375" style="88" customWidth="1"/>
    <col min="8266" max="8266" width="0" style="88" hidden="1" customWidth="1"/>
    <col min="8267" max="8448" width="9.140625" style="88"/>
    <col min="8449" max="8449" width="4.140625" style="88" customWidth="1"/>
    <col min="8450" max="8450" width="29.85546875" style="88" customWidth="1"/>
    <col min="8451" max="8451" width="6.140625" style="88" customWidth="1"/>
    <col min="8452" max="8452" width="3.5703125" style="88" customWidth="1"/>
    <col min="8453" max="8453" width="3.140625" style="88" customWidth="1"/>
    <col min="8454" max="8454" width="3.28515625" style="88" customWidth="1"/>
    <col min="8455" max="8455" width="3.140625" style="88" customWidth="1"/>
    <col min="8456" max="8456" width="4.140625" style="88" customWidth="1"/>
    <col min="8457" max="8457" width="4.42578125" style="88" customWidth="1"/>
    <col min="8458" max="8458" width="5.140625" style="88" customWidth="1"/>
    <col min="8459" max="8459" width="6.28515625" style="88" customWidth="1"/>
    <col min="8460" max="8460" width="6.7109375" style="88" customWidth="1"/>
    <col min="8461" max="8461" width="6" style="88" customWidth="1"/>
    <col min="8462" max="8462" width="3.5703125" style="88" customWidth="1"/>
    <col min="8463" max="8463" width="3.140625" style="88" customWidth="1"/>
    <col min="8464" max="8464" width="3.5703125" style="88" customWidth="1"/>
    <col min="8465" max="8465" width="2.28515625" style="88" customWidth="1"/>
    <col min="8466" max="8466" width="4.140625" style="88" customWidth="1"/>
    <col min="8467" max="8467" width="4.42578125" style="88" customWidth="1"/>
    <col min="8468" max="8468" width="5.140625" style="88" customWidth="1"/>
    <col min="8469" max="8469" width="6.28515625" style="88" customWidth="1"/>
    <col min="8470" max="8470" width="6.7109375" style="88" customWidth="1"/>
    <col min="8471" max="8471" width="5.42578125" style="88" customWidth="1"/>
    <col min="8472" max="8472" width="3.5703125" style="88" customWidth="1"/>
    <col min="8473" max="8474" width="3.28515625" style="88" customWidth="1"/>
    <col min="8475" max="8475" width="3.140625" style="88" customWidth="1"/>
    <col min="8476" max="8476" width="4.140625" style="88" customWidth="1"/>
    <col min="8477" max="8477" width="4.42578125" style="88" customWidth="1"/>
    <col min="8478" max="8478" width="5.140625" style="88" customWidth="1"/>
    <col min="8479" max="8479" width="6.28515625" style="88" customWidth="1"/>
    <col min="8480" max="8480" width="6.7109375" style="88" customWidth="1"/>
    <col min="8481" max="8481" width="6.140625" style="88" customWidth="1"/>
    <col min="8482" max="8482" width="3.5703125" style="88" customWidth="1"/>
    <col min="8483" max="8483" width="3" style="88" customWidth="1"/>
    <col min="8484" max="8484" width="3.28515625" style="88" customWidth="1"/>
    <col min="8485" max="8485" width="3.140625" style="88" customWidth="1"/>
    <col min="8486" max="8486" width="4.140625" style="88" customWidth="1"/>
    <col min="8487" max="8487" width="4.42578125" style="88" customWidth="1"/>
    <col min="8488" max="8488" width="5.140625" style="88" customWidth="1"/>
    <col min="8489" max="8489" width="6.28515625" style="88" customWidth="1"/>
    <col min="8490" max="8490" width="6.7109375" style="88" customWidth="1"/>
    <col min="8491" max="8491" width="5.42578125" style="88" customWidth="1"/>
    <col min="8492" max="8492" width="3.5703125" style="88" customWidth="1"/>
    <col min="8493" max="8493" width="2.85546875" style="88" customWidth="1"/>
    <col min="8494" max="8494" width="3" style="88" customWidth="1"/>
    <col min="8495" max="8495" width="2.28515625" style="88" customWidth="1"/>
    <col min="8496" max="8496" width="4.140625" style="88" customWidth="1"/>
    <col min="8497" max="8497" width="4.42578125" style="88" customWidth="1"/>
    <col min="8498" max="8498" width="5.140625" style="88" customWidth="1"/>
    <col min="8499" max="8499" width="6.28515625" style="88" customWidth="1"/>
    <col min="8500" max="8500" width="6.7109375" style="88" customWidth="1"/>
    <col min="8501" max="8501" width="6.140625" style="88" customWidth="1"/>
    <col min="8502" max="8502" width="3.5703125" style="88" customWidth="1"/>
    <col min="8503" max="8503" width="2.85546875" style="88" customWidth="1"/>
    <col min="8504" max="8504" width="3.140625" style="88" customWidth="1"/>
    <col min="8505" max="8505" width="3" style="88" customWidth="1"/>
    <col min="8506" max="8506" width="4.140625" style="88" customWidth="1"/>
    <col min="8507" max="8507" width="4.42578125" style="88" customWidth="1"/>
    <col min="8508" max="8508" width="5.140625" style="88" customWidth="1"/>
    <col min="8509" max="8509" width="6.28515625" style="88" customWidth="1"/>
    <col min="8510" max="8510" width="6.7109375" style="88" customWidth="1"/>
    <col min="8511" max="8511" width="3.85546875" style="88" customWidth="1"/>
    <col min="8512" max="8514" width="7.7109375" style="88" customWidth="1"/>
    <col min="8515" max="8515" width="8.42578125" style="88" customWidth="1"/>
    <col min="8516" max="8517" width="7.7109375" style="88" customWidth="1"/>
    <col min="8518" max="8518" width="11.5703125" style="88" customWidth="1"/>
    <col min="8519" max="8519" width="10" style="88" customWidth="1"/>
    <col min="8520" max="8520" width="8.7109375" style="88" customWidth="1"/>
    <col min="8521" max="8521" width="2.7109375" style="88" customWidth="1"/>
    <col min="8522" max="8522" width="0" style="88" hidden="1" customWidth="1"/>
    <col min="8523" max="8704" width="9.140625" style="88"/>
    <col min="8705" max="8705" width="4.140625" style="88" customWidth="1"/>
    <col min="8706" max="8706" width="29.85546875" style="88" customWidth="1"/>
    <col min="8707" max="8707" width="6.140625" style="88" customWidth="1"/>
    <col min="8708" max="8708" width="3.5703125" style="88" customWidth="1"/>
    <col min="8709" max="8709" width="3.140625" style="88" customWidth="1"/>
    <col min="8710" max="8710" width="3.28515625" style="88" customWidth="1"/>
    <col min="8711" max="8711" width="3.140625" style="88" customWidth="1"/>
    <col min="8712" max="8712" width="4.140625" style="88" customWidth="1"/>
    <col min="8713" max="8713" width="4.42578125" style="88" customWidth="1"/>
    <col min="8714" max="8714" width="5.140625" style="88" customWidth="1"/>
    <col min="8715" max="8715" width="6.28515625" style="88" customWidth="1"/>
    <col min="8716" max="8716" width="6.7109375" style="88" customWidth="1"/>
    <col min="8717" max="8717" width="6" style="88" customWidth="1"/>
    <col min="8718" max="8718" width="3.5703125" style="88" customWidth="1"/>
    <col min="8719" max="8719" width="3.140625" style="88" customWidth="1"/>
    <col min="8720" max="8720" width="3.5703125" style="88" customWidth="1"/>
    <col min="8721" max="8721" width="2.28515625" style="88" customWidth="1"/>
    <col min="8722" max="8722" width="4.140625" style="88" customWidth="1"/>
    <col min="8723" max="8723" width="4.42578125" style="88" customWidth="1"/>
    <col min="8724" max="8724" width="5.140625" style="88" customWidth="1"/>
    <col min="8725" max="8725" width="6.28515625" style="88" customWidth="1"/>
    <col min="8726" max="8726" width="6.7109375" style="88" customWidth="1"/>
    <col min="8727" max="8727" width="5.42578125" style="88" customWidth="1"/>
    <col min="8728" max="8728" width="3.5703125" style="88" customWidth="1"/>
    <col min="8729" max="8730" width="3.28515625" style="88" customWidth="1"/>
    <col min="8731" max="8731" width="3.140625" style="88" customWidth="1"/>
    <col min="8732" max="8732" width="4.140625" style="88" customWidth="1"/>
    <col min="8733" max="8733" width="4.42578125" style="88" customWidth="1"/>
    <col min="8734" max="8734" width="5.140625" style="88" customWidth="1"/>
    <col min="8735" max="8735" width="6.28515625" style="88" customWidth="1"/>
    <col min="8736" max="8736" width="6.7109375" style="88" customWidth="1"/>
    <col min="8737" max="8737" width="6.140625" style="88" customWidth="1"/>
    <col min="8738" max="8738" width="3.5703125" style="88" customWidth="1"/>
    <col min="8739" max="8739" width="3" style="88" customWidth="1"/>
    <col min="8740" max="8740" width="3.28515625" style="88" customWidth="1"/>
    <col min="8741" max="8741" width="3.140625" style="88" customWidth="1"/>
    <col min="8742" max="8742" width="4.140625" style="88" customWidth="1"/>
    <col min="8743" max="8743" width="4.42578125" style="88" customWidth="1"/>
    <col min="8744" max="8744" width="5.140625" style="88" customWidth="1"/>
    <col min="8745" max="8745" width="6.28515625" style="88" customWidth="1"/>
    <col min="8746" max="8746" width="6.7109375" style="88" customWidth="1"/>
    <col min="8747" max="8747" width="5.42578125" style="88" customWidth="1"/>
    <col min="8748" max="8748" width="3.5703125" style="88" customWidth="1"/>
    <col min="8749" max="8749" width="2.85546875" style="88" customWidth="1"/>
    <col min="8750" max="8750" width="3" style="88" customWidth="1"/>
    <col min="8751" max="8751" width="2.28515625" style="88" customWidth="1"/>
    <col min="8752" max="8752" width="4.140625" style="88" customWidth="1"/>
    <col min="8753" max="8753" width="4.42578125" style="88" customWidth="1"/>
    <col min="8754" max="8754" width="5.140625" style="88" customWidth="1"/>
    <col min="8755" max="8755" width="6.28515625" style="88" customWidth="1"/>
    <col min="8756" max="8756" width="6.7109375" style="88" customWidth="1"/>
    <col min="8757" max="8757" width="6.140625" style="88" customWidth="1"/>
    <col min="8758" max="8758" width="3.5703125" style="88" customWidth="1"/>
    <col min="8759" max="8759" width="2.85546875" style="88" customWidth="1"/>
    <col min="8760" max="8760" width="3.140625" style="88" customWidth="1"/>
    <col min="8761" max="8761" width="3" style="88" customWidth="1"/>
    <col min="8762" max="8762" width="4.140625" style="88" customWidth="1"/>
    <col min="8763" max="8763" width="4.42578125" style="88" customWidth="1"/>
    <col min="8764" max="8764" width="5.140625" style="88" customWidth="1"/>
    <col min="8765" max="8765" width="6.28515625" style="88" customWidth="1"/>
    <col min="8766" max="8766" width="6.7109375" style="88" customWidth="1"/>
    <col min="8767" max="8767" width="3.85546875" style="88" customWidth="1"/>
    <col min="8768" max="8770" width="7.7109375" style="88" customWidth="1"/>
    <col min="8771" max="8771" width="8.42578125" style="88" customWidth="1"/>
    <col min="8772" max="8773" width="7.7109375" style="88" customWidth="1"/>
    <col min="8774" max="8774" width="11.5703125" style="88" customWidth="1"/>
    <col min="8775" max="8775" width="10" style="88" customWidth="1"/>
    <col min="8776" max="8776" width="8.7109375" style="88" customWidth="1"/>
    <col min="8777" max="8777" width="2.7109375" style="88" customWidth="1"/>
    <col min="8778" max="8778" width="0" style="88" hidden="1" customWidth="1"/>
    <col min="8779" max="8960" width="9.140625" style="88"/>
    <col min="8961" max="8961" width="4.140625" style="88" customWidth="1"/>
    <col min="8962" max="8962" width="29.85546875" style="88" customWidth="1"/>
    <col min="8963" max="8963" width="6.140625" style="88" customWidth="1"/>
    <col min="8964" max="8964" width="3.5703125" style="88" customWidth="1"/>
    <col min="8965" max="8965" width="3.140625" style="88" customWidth="1"/>
    <col min="8966" max="8966" width="3.28515625" style="88" customWidth="1"/>
    <col min="8967" max="8967" width="3.140625" style="88" customWidth="1"/>
    <col min="8968" max="8968" width="4.140625" style="88" customWidth="1"/>
    <col min="8969" max="8969" width="4.42578125" style="88" customWidth="1"/>
    <col min="8970" max="8970" width="5.140625" style="88" customWidth="1"/>
    <col min="8971" max="8971" width="6.28515625" style="88" customWidth="1"/>
    <col min="8972" max="8972" width="6.7109375" style="88" customWidth="1"/>
    <col min="8973" max="8973" width="6" style="88" customWidth="1"/>
    <col min="8974" max="8974" width="3.5703125" style="88" customWidth="1"/>
    <col min="8975" max="8975" width="3.140625" style="88" customWidth="1"/>
    <col min="8976" max="8976" width="3.5703125" style="88" customWidth="1"/>
    <col min="8977" max="8977" width="2.28515625" style="88" customWidth="1"/>
    <col min="8978" max="8978" width="4.140625" style="88" customWidth="1"/>
    <col min="8979" max="8979" width="4.42578125" style="88" customWidth="1"/>
    <col min="8980" max="8980" width="5.140625" style="88" customWidth="1"/>
    <col min="8981" max="8981" width="6.28515625" style="88" customWidth="1"/>
    <col min="8982" max="8982" width="6.7109375" style="88" customWidth="1"/>
    <col min="8983" max="8983" width="5.42578125" style="88" customWidth="1"/>
    <col min="8984" max="8984" width="3.5703125" style="88" customWidth="1"/>
    <col min="8985" max="8986" width="3.28515625" style="88" customWidth="1"/>
    <col min="8987" max="8987" width="3.140625" style="88" customWidth="1"/>
    <col min="8988" max="8988" width="4.140625" style="88" customWidth="1"/>
    <col min="8989" max="8989" width="4.42578125" style="88" customWidth="1"/>
    <col min="8990" max="8990" width="5.140625" style="88" customWidth="1"/>
    <col min="8991" max="8991" width="6.28515625" style="88" customWidth="1"/>
    <col min="8992" max="8992" width="6.7109375" style="88" customWidth="1"/>
    <col min="8993" max="8993" width="6.140625" style="88" customWidth="1"/>
    <col min="8994" max="8994" width="3.5703125" style="88" customWidth="1"/>
    <col min="8995" max="8995" width="3" style="88" customWidth="1"/>
    <col min="8996" max="8996" width="3.28515625" style="88" customWidth="1"/>
    <col min="8997" max="8997" width="3.140625" style="88" customWidth="1"/>
    <col min="8998" max="8998" width="4.140625" style="88" customWidth="1"/>
    <col min="8999" max="8999" width="4.42578125" style="88" customWidth="1"/>
    <col min="9000" max="9000" width="5.140625" style="88" customWidth="1"/>
    <col min="9001" max="9001" width="6.28515625" style="88" customWidth="1"/>
    <col min="9002" max="9002" width="6.7109375" style="88" customWidth="1"/>
    <col min="9003" max="9003" width="5.42578125" style="88" customWidth="1"/>
    <col min="9004" max="9004" width="3.5703125" style="88" customWidth="1"/>
    <col min="9005" max="9005" width="2.85546875" style="88" customWidth="1"/>
    <col min="9006" max="9006" width="3" style="88" customWidth="1"/>
    <col min="9007" max="9007" width="2.28515625" style="88" customWidth="1"/>
    <col min="9008" max="9008" width="4.140625" style="88" customWidth="1"/>
    <col min="9009" max="9009" width="4.42578125" style="88" customWidth="1"/>
    <col min="9010" max="9010" width="5.140625" style="88" customWidth="1"/>
    <col min="9011" max="9011" width="6.28515625" style="88" customWidth="1"/>
    <col min="9012" max="9012" width="6.7109375" style="88" customWidth="1"/>
    <col min="9013" max="9013" width="6.140625" style="88" customWidth="1"/>
    <col min="9014" max="9014" width="3.5703125" style="88" customWidth="1"/>
    <col min="9015" max="9015" width="2.85546875" style="88" customWidth="1"/>
    <col min="9016" max="9016" width="3.140625" style="88" customWidth="1"/>
    <col min="9017" max="9017" width="3" style="88" customWidth="1"/>
    <col min="9018" max="9018" width="4.140625" style="88" customWidth="1"/>
    <col min="9019" max="9019" width="4.42578125" style="88" customWidth="1"/>
    <col min="9020" max="9020" width="5.140625" style="88" customWidth="1"/>
    <col min="9021" max="9021" width="6.28515625" style="88" customWidth="1"/>
    <col min="9022" max="9022" width="6.7109375" style="88" customWidth="1"/>
    <col min="9023" max="9023" width="3.85546875" style="88" customWidth="1"/>
    <col min="9024" max="9026" width="7.7109375" style="88" customWidth="1"/>
    <col min="9027" max="9027" width="8.42578125" style="88" customWidth="1"/>
    <col min="9028" max="9029" width="7.7109375" style="88" customWidth="1"/>
    <col min="9030" max="9030" width="11.5703125" style="88" customWidth="1"/>
    <col min="9031" max="9031" width="10" style="88" customWidth="1"/>
    <col min="9032" max="9032" width="8.7109375" style="88" customWidth="1"/>
    <col min="9033" max="9033" width="2.7109375" style="88" customWidth="1"/>
    <col min="9034" max="9034" width="0" style="88" hidden="1" customWidth="1"/>
    <col min="9035" max="9216" width="9.140625" style="88"/>
    <col min="9217" max="9217" width="4.140625" style="88" customWidth="1"/>
    <col min="9218" max="9218" width="29.85546875" style="88" customWidth="1"/>
    <col min="9219" max="9219" width="6.140625" style="88" customWidth="1"/>
    <col min="9220" max="9220" width="3.5703125" style="88" customWidth="1"/>
    <col min="9221" max="9221" width="3.140625" style="88" customWidth="1"/>
    <col min="9222" max="9222" width="3.28515625" style="88" customWidth="1"/>
    <col min="9223" max="9223" width="3.140625" style="88" customWidth="1"/>
    <col min="9224" max="9224" width="4.140625" style="88" customWidth="1"/>
    <col min="9225" max="9225" width="4.42578125" style="88" customWidth="1"/>
    <col min="9226" max="9226" width="5.140625" style="88" customWidth="1"/>
    <col min="9227" max="9227" width="6.28515625" style="88" customWidth="1"/>
    <col min="9228" max="9228" width="6.7109375" style="88" customWidth="1"/>
    <col min="9229" max="9229" width="6" style="88" customWidth="1"/>
    <col min="9230" max="9230" width="3.5703125" style="88" customWidth="1"/>
    <col min="9231" max="9231" width="3.140625" style="88" customWidth="1"/>
    <col min="9232" max="9232" width="3.5703125" style="88" customWidth="1"/>
    <col min="9233" max="9233" width="2.28515625" style="88" customWidth="1"/>
    <col min="9234" max="9234" width="4.140625" style="88" customWidth="1"/>
    <col min="9235" max="9235" width="4.42578125" style="88" customWidth="1"/>
    <col min="9236" max="9236" width="5.140625" style="88" customWidth="1"/>
    <col min="9237" max="9237" width="6.28515625" style="88" customWidth="1"/>
    <col min="9238" max="9238" width="6.7109375" style="88" customWidth="1"/>
    <col min="9239" max="9239" width="5.42578125" style="88" customWidth="1"/>
    <col min="9240" max="9240" width="3.5703125" style="88" customWidth="1"/>
    <col min="9241" max="9242" width="3.28515625" style="88" customWidth="1"/>
    <col min="9243" max="9243" width="3.140625" style="88" customWidth="1"/>
    <col min="9244" max="9244" width="4.140625" style="88" customWidth="1"/>
    <col min="9245" max="9245" width="4.42578125" style="88" customWidth="1"/>
    <col min="9246" max="9246" width="5.140625" style="88" customWidth="1"/>
    <col min="9247" max="9247" width="6.28515625" style="88" customWidth="1"/>
    <col min="9248" max="9248" width="6.7109375" style="88" customWidth="1"/>
    <col min="9249" max="9249" width="6.140625" style="88" customWidth="1"/>
    <col min="9250" max="9250" width="3.5703125" style="88" customWidth="1"/>
    <col min="9251" max="9251" width="3" style="88" customWidth="1"/>
    <col min="9252" max="9252" width="3.28515625" style="88" customWidth="1"/>
    <col min="9253" max="9253" width="3.140625" style="88" customWidth="1"/>
    <col min="9254" max="9254" width="4.140625" style="88" customWidth="1"/>
    <col min="9255" max="9255" width="4.42578125" style="88" customWidth="1"/>
    <col min="9256" max="9256" width="5.140625" style="88" customWidth="1"/>
    <col min="9257" max="9257" width="6.28515625" style="88" customWidth="1"/>
    <col min="9258" max="9258" width="6.7109375" style="88" customWidth="1"/>
    <col min="9259" max="9259" width="5.42578125" style="88" customWidth="1"/>
    <col min="9260" max="9260" width="3.5703125" style="88" customWidth="1"/>
    <col min="9261" max="9261" width="2.85546875" style="88" customWidth="1"/>
    <col min="9262" max="9262" width="3" style="88" customWidth="1"/>
    <col min="9263" max="9263" width="2.28515625" style="88" customWidth="1"/>
    <col min="9264" max="9264" width="4.140625" style="88" customWidth="1"/>
    <col min="9265" max="9265" width="4.42578125" style="88" customWidth="1"/>
    <col min="9266" max="9266" width="5.140625" style="88" customWidth="1"/>
    <col min="9267" max="9267" width="6.28515625" style="88" customWidth="1"/>
    <col min="9268" max="9268" width="6.7109375" style="88" customWidth="1"/>
    <col min="9269" max="9269" width="6.140625" style="88" customWidth="1"/>
    <col min="9270" max="9270" width="3.5703125" style="88" customWidth="1"/>
    <col min="9271" max="9271" width="2.85546875" style="88" customWidth="1"/>
    <col min="9272" max="9272" width="3.140625" style="88" customWidth="1"/>
    <col min="9273" max="9273" width="3" style="88" customWidth="1"/>
    <col min="9274" max="9274" width="4.140625" style="88" customWidth="1"/>
    <col min="9275" max="9275" width="4.42578125" style="88" customWidth="1"/>
    <col min="9276" max="9276" width="5.140625" style="88" customWidth="1"/>
    <col min="9277" max="9277" width="6.28515625" style="88" customWidth="1"/>
    <col min="9278" max="9278" width="6.7109375" style="88" customWidth="1"/>
    <col min="9279" max="9279" width="3.85546875" style="88" customWidth="1"/>
    <col min="9280" max="9282" width="7.7109375" style="88" customWidth="1"/>
    <col min="9283" max="9283" width="8.42578125" style="88" customWidth="1"/>
    <col min="9284" max="9285" width="7.7109375" style="88" customWidth="1"/>
    <col min="9286" max="9286" width="11.5703125" style="88" customWidth="1"/>
    <col min="9287" max="9287" width="10" style="88" customWidth="1"/>
    <col min="9288" max="9288" width="8.7109375" style="88" customWidth="1"/>
    <col min="9289" max="9289" width="2.7109375" style="88" customWidth="1"/>
    <col min="9290" max="9290" width="0" style="88" hidden="1" customWidth="1"/>
    <col min="9291" max="9472" width="9.140625" style="88"/>
    <col min="9473" max="9473" width="4.140625" style="88" customWidth="1"/>
    <col min="9474" max="9474" width="29.85546875" style="88" customWidth="1"/>
    <col min="9475" max="9475" width="6.140625" style="88" customWidth="1"/>
    <col min="9476" max="9476" width="3.5703125" style="88" customWidth="1"/>
    <col min="9477" max="9477" width="3.140625" style="88" customWidth="1"/>
    <col min="9478" max="9478" width="3.28515625" style="88" customWidth="1"/>
    <col min="9479" max="9479" width="3.140625" style="88" customWidth="1"/>
    <col min="9480" max="9480" width="4.140625" style="88" customWidth="1"/>
    <col min="9481" max="9481" width="4.42578125" style="88" customWidth="1"/>
    <col min="9482" max="9482" width="5.140625" style="88" customWidth="1"/>
    <col min="9483" max="9483" width="6.28515625" style="88" customWidth="1"/>
    <col min="9484" max="9484" width="6.7109375" style="88" customWidth="1"/>
    <col min="9485" max="9485" width="6" style="88" customWidth="1"/>
    <col min="9486" max="9486" width="3.5703125" style="88" customWidth="1"/>
    <col min="9487" max="9487" width="3.140625" style="88" customWidth="1"/>
    <col min="9488" max="9488" width="3.5703125" style="88" customWidth="1"/>
    <col min="9489" max="9489" width="2.28515625" style="88" customWidth="1"/>
    <col min="9490" max="9490" width="4.140625" style="88" customWidth="1"/>
    <col min="9491" max="9491" width="4.42578125" style="88" customWidth="1"/>
    <col min="9492" max="9492" width="5.140625" style="88" customWidth="1"/>
    <col min="9493" max="9493" width="6.28515625" style="88" customWidth="1"/>
    <col min="9494" max="9494" width="6.7109375" style="88" customWidth="1"/>
    <col min="9495" max="9495" width="5.42578125" style="88" customWidth="1"/>
    <col min="9496" max="9496" width="3.5703125" style="88" customWidth="1"/>
    <col min="9497" max="9498" width="3.28515625" style="88" customWidth="1"/>
    <col min="9499" max="9499" width="3.140625" style="88" customWidth="1"/>
    <col min="9500" max="9500" width="4.140625" style="88" customWidth="1"/>
    <col min="9501" max="9501" width="4.42578125" style="88" customWidth="1"/>
    <col min="9502" max="9502" width="5.140625" style="88" customWidth="1"/>
    <col min="9503" max="9503" width="6.28515625" style="88" customWidth="1"/>
    <col min="9504" max="9504" width="6.7109375" style="88" customWidth="1"/>
    <col min="9505" max="9505" width="6.140625" style="88" customWidth="1"/>
    <col min="9506" max="9506" width="3.5703125" style="88" customWidth="1"/>
    <col min="9507" max="9507" width="3" style="88" customWidth="1"/>
    <col min="9508" max="9508" width="3.28515625" style="88" customWidth="1"/>
    <col min="9509" max="9509" width="3.140625" style="88" customWidth="1"/>
    <col min="9510" max="9510" width="4.140625" style="88" customWidth="1"/>
    <col min="9511" max="9511" width="4.42578125" style="88" customWidth="1"/>
    <col min="9512" max="9512" width="5.140625" style="88" customWidth="1"/>
    <col min="9513" max="9513" width="6.28515625" style="88" customWidth="1"/>
    <col min="9514" max="9514" width="6.7109375" style="88" customWidth="1"/>
    <col min="9515" max="9515" width="5.42578125" style="88" customWidth="1"/>
    <col min="9516" max="9516" width="3.5703125" style="88" customWidth="1"/>
    <col min="9517" max="9517" width="2.85546875" style="88" customWidth="1"/>
    <col min="9518" max="9518" width="3" style="88" customWidth="1"/>
    <col min="9519" max="9519" width="2.28515625" style="88" customWidth="1"/>
    <col min="9520" max="9520" width="4.140625" style="88" customWidth="1"/>
    <col min="9521" max="9521" width="4.42578125" style="88" customWidth="1"/>
    <col min="9522" max="9522" width="5.140625" style="88" customWidth="1"/>
    <col min="9523" max="9523" width="6.28515625" style="88" customWidth="1"/>
    <col min="9524" max="9524" width="6.7109375" style="88" customWidth="1"/>
    <col min="9525" max="9525" width="6.140625" style="88" customWidth="1"/>
    <col min="9526" max="9526" width="3.5703125" style="88" customWidth="1"/>
    <col min="9527" max="9527" width="2.85546875" style="88" customWidth="1"/>
    <col min="9528" max="9528" width="3.140625" style="88" customWidth="1"/>
    <col min="9529" max="9529" width="3" style="88" customWidth="1"/>
    <col min="9530" max="9530" width="4.140625" style="88" customWidth="1"/>
    <col min="9531" max="9531" width="4.42578125" style="88" customWidth="1"/>
    <col min="9532" max="9532" width="5.140625" style="88" customWidth="1"/>
    <col min="9533" max="9533" width="6.28515625" style="88" customWidth="1"/>
    <col min="9534" max="9534" width="6.7109375" style="88" customWidth="1"/>
    <col min="9535" max="9535" width="3.85546875" style="88" customWidth="1"/>
    <col min="9536" max="9538" width="7.7109375" style="88" customWidth="1"/>
    <col min="9539" max="9539" width="8.42578125" style="88" customWidth="1"/>
    <col min="9540" max="9541" width="7.7109375" style="88" customWidth="1"/>
    <col min="9542" max="9542" width="11.5703125" style="88" customWidth="1"/>
    <col min="9543" max="9543" width="10" style="88" customWidth="1"/>
    <col min="9544" max="9544" width="8.7109375" style="88" customWidth="1"/>
    <col min="9545" max="9545" width="2.7109375" style="88" customWidth="1"/>
    <col min="9546" max="9546" width="0" style="88" hidden="1" customWidth="1"/>
    <col min="9547" max="9728" width="9.140625" style="88"/>
    <col min="9729" max="9729" width="4.140625" style="88" customWidth="1"/>
    <col min="9730" max="9730" width="29.85546875" style="88" customWidth="1"/>
    <col min="9731" max="9731" width="6.140625" style="88" customWidth="1"/>
    <col min="9732" max="9732" width="3.5703125" style="88" customWidth="1"/>
    <col min="9733" max="9733" width="3.140625" style="88" customWidth="1"/>
    <col min="9734" max="9734" width="3.28515625" style="88" customWidth="1"/>
    <col min="9735" max="9735" width="3.140625" style="88" customWidth="1"/>
    <col min="9736" max="9736" width="4.140625" style="88" customWidth="1"/>
    <col min="9737" max="9737" width="4.42578125" style="88" customWidth="1"/>
    <col min="9738" max="9738" width="5.140625" style="88" customWidth="1"/>
    <col min="9739" max="9739" width="6.28515625" style="88" customWidth="1"/>
    <col min="9740" max="9740" width="6.7109375" style="88" customWidth="1"/>
    <col min="9741" max="9741" width="6" style="88" customWidth="1"/>
    <col min="9742" max="9742" width="3.5703125" style="88" customWidth="1"/>
    <col min="9743" max="9743" width="3.140625" style="88" customWidth="1"/>
    <col min="9744" max="9744" width="3.5703125" style="88" customWidth="1"/>
    <col min="9745" max="9745" width="2.28515625" style="88" customWidth="1"/>
    <col min="9746" max="9746" width="4.140625" style="88" customWidth="1"/>
    <col min="9747" max="9747" width="4.42578125" style="88" customWidth="1"/>
    <col min="9748" max="9748" width="5.140625" style="88" customWidth="1"/>
    <col min="9749" max="9749" width="6.28515625" style="88" customWidth="1"/>
    <col min="9750" max="9750" width="6.7109375" style="88" customWidth="1"/>
    <col min="9751" max="9751" width="5.42578125" style="88" customWidth="1"/>
    <col min="9752" max="9752" width="3.5703125" style="88" customWidth="1"/>
    <col min="9753" max="9754" width="3.28515625" style="88" customWidth="1"/>
    <col min="9755" max="9755" width="3.140625" style="88" customWidth="1"/>
    <col min="9756" max="9756" width="4.140625" style="88" customWidth="1"/>
    <col min="9757" max="9757" width="4.42578125" style="88" customWidth="1"/>
    <col min="9758" max="9758" width="5.140625" style="88" customWidth="1"/>
    <col min="9759" max="9759" width="6.28515625" style="88" customWidth="1"/>
    <col min="9760" max="9760" width="6.7109375" style="88" customWidth="1"/>
    <col min="9761" max="9761" width="6.140625" style="88" customWidth="1"/>
    <col min="9762" max="9762" width="3.5703125" style="88" customWidth="1"/>
    <col min="9763" max="9763" width="3" style="88" customWidth="1"/>
    <col min="9764" max="9764" width="3.28515625" style="88" customWidth="1"/>
    <col min="9765" max="9765" width="3.140625" style="88" customWidth="1"/>
    <col min="9766" max="9766" width="4.140625" style="88" customWidth="1"/>
    <col min="9767" max="9767" width="4.42578125" style="88" customWidth="1"/>
    <col min="9768" max="9768" width="5.140625" style="88" customWidth="1"/>
    <col min="9769" max="9769" width="6.28515625" style="88" customWidth="1"/>
    <col min="9770" max="9770" width="6.7109375" style="88" customWidth="1"/>
    <col min="9771" max="9771" width="5.42578125" style="88" customWidth="1"/>
    <col min="9772" max="9772" width="3.5703125" style="88" customWidth="1"/>
    <col min="9773" max="9773" width="2.85546875" style="88" customWidth="1"/>
    <col min="9774" max="9774" width="3" style="88" customWidth="1"/>
    <col min="9775" max="9775" width="2.28515625" style="88" customWidth="1"/>
    <col min="9776" max="9776" width="4.140625" style="88" customWidth="1"/>
    <col min="9777" max="9777" width="4.42578125" style="88" customWidth="1"/>
    <col min="9778" max="9778" width="5.140625" style="88" customWidth="1"/>
    <col min="9779" max="9779" width="6.28515625" style="88" customWidth="1"/>
    <col min="9780" max="9780" width="6.7109375" style="88" customWidth="1"/>
    <col min="9781" max="9781" width="6.140625" style="88" customWidth="1"/>
    <col min="9782" max="9782" width="3.5703125" style="88" customWidth="1"/>
    <col min="9783" max="9783" width="2.85546875" style="88" customWidth="1"/>
    <col min="9784" max="9784" width="3.140625" style="88" customWidth="1"/>
    <col min="9785" max="9785" width="3" style="88" customWidth="1"/>
    <col min="9786" max="9786" width="4.140625" style="88" customWidth="1"/>
    <col min="9787" max="9787" width="4.42578125" style="88" customWidth="1"/>
    <col min="9788" max="9788" width="5.140625" style="88" customWidth="1"/>
    <col min="9789" max="9789" width="6.28515625" style="88" customWidth="1"/>
    <col min="9790" max="9790" width="6.7109375" style="88" customWidth="1"/>
    <col min="9791" max="9791" width="3.85546875" style="88" customWidth="1"/>
    <col min="9792" max="9794" width="7.7109375" style="88" customWidth="1"/>
    <col min="9795" max="9795" width="8.42578125" style="88" customWidth="1"/>
    <col min="9796" max="9797" width="7.7109375" style="88" customWidth="1"/>
    <col min="9798" max="9798" width="11.5703125" style="88" customWidth="1"/>
    <col min="9799" max="9799" width="10" style="88" customWidth="1"/>
    <col min="9800" max="9800" width="8.7109375" style="88" customWidth="1"/>
    <col min="9801" max="9801" width="2.7109375" style="88" customWidth="1"/>
    <col min="9802" max="9802" width="0" style="88" hidden="1" customWidth="1"/>
    <col min="9803" max="9984" width="9.140625" style="88"/>
    <col min="9985" max="9985" width="4.140625" style="88" customWidth="1"/>
    <col min="9986" max="9986" width="29.85546875" style="88" customWidth="1"/>
    <col min="9987" max="9987" width="6.140625" style="88" customWidth="1"/>
    <col min="9988" max="9988" width="3.5703125" style="88" customWidth="1"/>
    <col min="9989" max="9989" width="3.140625" style="88" customWidth="1"/>
    <col min="9990" max="9990" width="3.28515625" style="88" customWidth="1"/>
    <col min="9991" max="9991" width="3.140625" style="88" customWidth="1"/>
    <col min="9992" max="9992" width="4.140625" style="88" customWidth="1"/>
    <col min="9993" max="9993" width="4.42578125" style="88" customWidth="1"/>
    <col min="9994" max="9994" width="5.140625" style="88" customWidth="1"/>
    <col min="9995" max="9995" width="6.28515625" style="88" customWidth="1"/>
    <col min="9996" max="9996" width="6.7109375" style="88" customWidth="1"/>
    <col min="9997" max="9997" width="6" style="88" customWidth="1"/>
    <col min="9998" max="9998" width="3.5703125" style="88" customWidth="1"/>
    <col min="9999" max="9999" width="3.140625" style="88" customWidth="1"/>
    <col min="10000" max="10000" width="3.5703125" style="88" customWidth="1"/>
    <col min="10001" max="10001" width="2.28515625" style="88" customWidth="1"/>
    <col min="10002" max="10002" width="4.140625" style="88" customWidth="1"/>
    <col min="10003" max="10003" width="4.42578125" style="88" customWidth="1"/>
    <col min="10004" max="10004" width="5.140625" style="88" customWidth="1"/>
    <col min="10005" max="10005" width="6.28515625" style="88" customWidth="1"/>
    <col min="10006" max="10006" width="6.7109375" style="88" customWidth="1"/>
    <col min="10007" max="10007" width="5.42578125" style="88" customWidth="1"/>
    <col min="10008" max="10008" width="3.5703125" style="88" customWidth="1"/>
    <col min="10009" max="10010" width="3.28515625" style="88" customWidth="1"/>
    <col min="10011" max="10011" width="3.140625" style="88" customWidth="1"/>
    <col min="10012" max="10012" width="4.140625" style="88" customWidth="1"/>
    <col min="10013" max="10013" width="4.42578125" style="88" customWidth="1"/>
    <col min="10014" max="10014" width="5.140625" style="88" customWidth="1"/>
    <col min="10015" max="10015" width="6.28515625" style="88" customWidth="1"/>
    <col min="10016" max="10016" width="6.7109375" style="88" customWidth="1"/>
    <col min="10017" max="10017" width="6.140625" style="88" customWidth="1"/>
    <col min="10018" max="10018" width="3.5703125" style="88" customWidth="1"/>
    <col min="10019" max="10019" width="3" style="88" customWidth="1"/>
    <col min="10020" max="10020" width="3.28515625" style="88" customWidth="1"/>
    <col min="10021" max="10021" width="3.140625" style="88" customWidth="1"/>
    <col min="10022" max="10022" width="4.140625" style="88" customWidth="1"/>
    <col min="10023" max="10023" width="4.42578125" style="88" customWidth="1"/>
    <col min="10024" max="10024" width="5.140625" style="88" customWidth="1"/>
    <col min="10025" max="10025" width="6.28515625" style="88" customWidth="1"/>
    <col min="10026" max="10026" width="6.7109375" style="88" customWidth="1"/>
    <col min="10027" max="10027" width="5.42578125" style="88" customWidth="1"/>
    <col min="10028" max="10028" width="3.5703125" style="88" customWidth="1"/>
    <col min="10029" max="10029" width="2.85546875" style="88" customWidth="1"/>
    <col min="10030" max="10030" width="3" style="88" customWidth="1"/>
    <col min="10031" max="10031" width="2.28515625" style="88" customWidth="1"/>
    <col min="10032" max="10032" width="4.140625" style="88" customWidth="1"/>
    <col min="10033" max="10033" width="4.42578125" style="88" customWidth="1"/>
    <col min="10034" max="10034" width="5.140625" style="88" customWidth="1"/>
    <col min="10035" max="10035" width="6.28515625" style="88" customWidth="1"/>
    <col min="10036" max="10036" width="6.7109375" style="88" customWidth="1"/>
    <col min="10037" max="10037" width="6.140625" style="88" customWidth="1"/>
    <col min="10038" max="10038" width="3.5703125" style="88" customWidth="1"/>
    <col min="10039" max="10039" width="2.85546875" style="88" customWidth="1"/>
    <col min="10040" max="10040" width="3.140625" style="88" customWidth="1"/>
    <col min="10041" max="10041" width="3" style="88" customWidth="1"/>
    <col min="10042" max="10042" width="4.140625" style="88" customWidth="1"/>
    <col min="10043" max="10043" width="4.42578125" style="88" customWidth="1"/>
    <col min="10044" max="10044" width="5.140625" style="88" customWidth="1"/>
    <col min="10045" max="10045" width="6.28515625" style="88" customWidth="1"/>
    <col min="10046" max="10046" width="6.7109375" style="88" customWidth="1"/>
    <col min="10047" max="10047" width="3.85546875" style="88" customWidth="1"/>
    <col min="10048" max="10050" width="7.7109375" style="88" customWidth="1"/>
    <col min="10051" max="10051" width="8.42578125" style="88" customWidth="1"/>
    <col min="10052" max="10053" width="7.7109375" style="88" customWidth="1"/>
    <col min="10054" max="10054" width="11.5703125" style="88" customWidth="1"/>
    <col min="10055" max="10055" width="10" style="88" customWidth="1"/>
    <col min="10056" max="10056" width="8.7109375" style="88" customWidth="1"/>
    <col min="10057" max="10057" width="2.7109375" style="88" customWidth="1"/>
    <col min="10058" max="10058" width="0" style="88" hidden="1" customWidth="1"/>
    <col min="10059" max="10240" width="9.140625" style="88"/>
    <col min="10241" max="10241" width="4.140625" style="88" customWidth="1"/>
    <col min="10242" max="10242" width="29.85546875" style="88" customWidth="1"/>
    <col min="10243" max="10243" width="6.140625" style="88" customWidth="1"/>
    <col min="10244" max="10244" width="3.5703125" style="88" customWidth="1"/>
    <col min="10245" max="10245" width="3.140625" style="88" customWidth="1"/>
    <col min="10246" max="10246" width="3.28515625" style="88" customWidth="1"/>
    <col min="10247" max="10247" width="3.140625" style="88" customWidth="1"/>
    <col min="10248" max="10248" width="4.140625" style="88" customWidth="1"/>
    <col min="10249" max="10249" width="4.42578125" style="88" customWidth="1"/>
    <col min="10250" max="10250" width="5.140625" style="88" customWidth="1"/>
    <col min="10251" max="10251" width="6.28515625" style="88" customWidth="1"/>
    <col min="10252" max="10252" width="6.7109375" style="88" customWidth="1"/>
    <col min="10253" max="10253" width="6" style="88" customWidth="1"/>
    <col min="10254" max="10254" width="3.5703125" style="88" customWidth="1"/>
    <col min="10255" max="10255" width="3.140625" style="88" customWidth="1"/>
    <col min="10256" max="10256" width="3.5703125" style="88" customWidth="1"/>
    <col min="10257" max="10257" width="2.28515625" style="88" customWidth="1"/>
    <col min="10258" max="10258" width="4.140625" style="88" customWidth="1"/>
    <col min="10259" max="10259" width="4.42578125" style="88" customWidth="1"/>
    <col min="10260" max="10260" width="5.140625" style="88" customWidth="1"/>
    <col min="10261" max="10261" width="6.28515625" style="88" customWidth="1"/>
    <col min="10262" max="10262" width="6.7109375" style="88" customWidth="1"/>
    <col min="10263" max="10263" width="5.42578125" style="88" customWidth="1"/>
    <col min="10264" max="10264" width="3.5703125" style="88" customWidth="1"/>
    <col min="10265" max="10266" width="3.28515625" style="88" customWidth="1"/>
    <col min="10267" max="10267" width="3.140625" style="88" customWidth="1"/>
    <col min="10268" max="10268" width="4.140625" style="88" customWidth="1"/>
    <col min="10269" max="10269" width="4.42578125" style="88" customWidth="1"/>
    <col min="10270" max="10270" width="5.140625" style="88" customWidth="1"/>
    <col min="10271" max="10271" width="6.28515625" style="88" customWidth="1"/>
    <col min="10272" max="10272" width="6.7109375" style="88" customWidth="1"/>
    <col min="10273" max="10273" width="6.140625" style="88" customWidth="1"/>
    <col min="10274" max="10274" width="3.5703125" style="88" customWidth="1"/>
    <col min="10275" max="10275" width="3" style="88" customWidth="1"/>
    <col min="10276" max="10276" width="3.28515625" style="88" customWidth="1"/>
    <col min="10277" max="10277" width="3.140625" style="88" customWidth="1"/>
    <col min="10278" max="10278" width="4.140625" style="88" customWidth="1"/>
    <col min="10279" max="10279" width="4.42578125" style="88" customWidth="1"/>
    <col min="10280" max="10280" width="5.140625" style="88" customWidth="1"/>
    <col min="10281" max="10281" width="6.28515625" style="88" customWidth="1"/>
    <col min="10282" max="10282" width="6.7109375" style="88" customWidth="1"/>
    <col min="10283" max="10283" width="5.42578125" style="88" customWidth="1"/>
    <col min="10284" max="10284" width="3.5703125" style="88" customWidth="1"/>
    <col min="10285" max="10285" width="2.85546875" style="88" customWidth="1"/>
    <col min="10286" max="10286" width="3" style="88" customWidth="1"/>
    <col min="10287" max="10287" width="2.28515625" style="88" customWidth="1"/>
    <col min="10288" max="10288" width="4.140625" style="88" customWidth="1"/>
    <col min="10289" max="10289" width="4.42578125" style="88" customWidth="1"/>
    <col min="10290" max="10290" width="5.140625" style="88" customWidth="1"/>
    <col min="10291" max="10291" width="6.28515625" style="88" customWidth="1"/>
    <col min="10292" max="10292" width="6.7109375" style="88" customWidth="1"/>
    <col min="10293" max="10293" width="6.140625" style="88" customWidth="1"/>
    <col min="10294" max="10294" width="3.5703125" style="88" customWidth="1"/>
    <col min="10295" max="10295" width="2.85546875" style="88" customWidth="1"/>
    <col min="10296" max="10296" width="3.140625" style="88" customWidth="1"/>
    <col min="10297" max="10297" width="3" style="88" customWidth="1"/>
    <col min="10298" max="10298" width="4.140625" style="88" customWidth="1"/>
    <col min="10299" max="10299" width="4.42578125" style="88" customWidth="1"/>
    <col min="10300" max="10300" width="5.140625" style="88" customWidth="1"/>
    <col min="10301" max="10301" width="6.28515625" style="88" customWidth="1"/>
    <col min="10302" max="10302" width="6.7109375" style="88" customWidth="1"/>
    <col min="10303" max="10303" width="3.85546875" style="88" customWidth="1"/>
    <col min="10304" max="10306" width="7.7109375" style="88" customWidth="1"/>
    <col min="10307" max="10307" width="8.42578125" style="88" customWidth="1"/>
    <col min="10308" max="10309" width="7.7109375" style="88" customWidth="1"/>
    <col min="10310" max="10310" width="11.5703125" style="88" customWidth="1"/>
    <col min="10311" max="10311" width="10" style="88" customWidth="1"/>
    <col min="10312" max="10312" width="8.7109375" style="88" customWidth="1"/>
    <col min="10313" max="10313" width="2.7109375" style="88" customWidth="1"/>
    <col min="10314" max="10314" width="0" style="88" hidden="1" customWidth="1"/>
    <col min="10315" max="10496" width="9.140625" style="88"/>
    <col min="10497" max="10497" width="4.140625" style="88" customWidth="1"/>
    <col min="10498" max="10498" width="29.85546875" style="88" customWidth="1"/>
    <col min="10499" max="10499" width="6.140625" style="88" customWidth="1"/>
    <col min="10500" max="10500" width="3.5703125" style="88" customWidth="1"/>
    <col min="10501" max="10501" width="3.140625" style="88" customWidth="1"/>
    <col min="10502" max="10502" width="3.28515625" style="88" customWidth="1"/>
    <col min="10503" max="10503" width="3.140625" style="88" customWidth="1"/>
    <col min="10504" max="10504" width="4.140625" style="88" customWidth="1"/>
    <col min="10505" max="10505" width="4.42578125" style="88" customWidth="1"/>
    <col min="10506" max="10506" width="5.140625" style="88" customWidth="1"/>
    <col min="10507" max="10507" width="6.28515625" style="88" customWidth="1"/>
    <col min="10508" max="10508" width="6.7109375" style="88" customWidth="1"/>
    <col min="10509" max="10509" width="6" style="88" customWidth="1"/>
    <col min="10510" max="10510" width="3.5703125" style="88" customWidth="1"/>
    <col min="10511" max="10511" width="3.140625" style="88" customWidth="1"/>
    <col min="10512" max="10512" width="3.5703125" style="88" customWidth="1"/>
    <col min="10513" max="10513" width="2.28515625" style="88" customWidth="1"/>
    <col min="10514" max="10514" width="4.140625" style="88" customWidth="1"/>
    <col min="10515" max="10515" width="4.42578125" style="88" customWidth="1"/>
    <col min="10516" max="10516" width="5.140625" style="88" customWidth="1"/>
    <col min="10517" max="10517" width="6.28515625" style="88" customWidth="1"/>
    <col min="10518" max="10518" width="6.7109375" style="88" customWidth="1"/>
    <col min="10519" max="10519" width="5.42578125" style="88" customWidth="1"/>
    <col min="10520" max="10520" width="3.5703125" style="88" customWidth="1"/>
    <col min="10521" max="10522" width="3.28515625" style="88" customWidth="1"/>
    <col min="10523" max="10523" width="3.140625" style="88" customWidth="1"/>
    <col min="10524" max="10524" width="4.140625" style="88" customWidth="1"/>
    <col min="10525" max="10525" width="4.42578125" style="88" customWidth="1"/>
    <col min="10526" max="10526" width="5.140625" style="88" customWidth="1"/>
    <col min="10527" max="10527" width="6.28515625" style="88" customWidth="1"/>
    <col min="10528" max="10528" width="6.7109375" style="88" customWidth="1"/>
    <col min="10529" max="10529" width="6.140625" style="88" customWidth="1"/>
    <col min="10530" max="10530" width="3.5703125" style="88" customWidth="1"/>
    <col min="10531" max="10531" width="3" style="88" customWidth="1"/>
    <col min="10532" max="10532" width="3.28515625" style="88" customWidth="1"/>
    <col min="10533" max="10533" width="3.140625" style="88" customWidth="1"/>
    <col min="10534" max="10534" width="4.140625" style="88" customWidth="1"/>
    <col min="10535" max="10535" width="4.42578125" style="88" customWidth="1"/>
    <col min="10536" max="10536" width="5.140625" style="88" customWidth="1"/>
    <col min="10537" max="10537" width="6.28515625" style="88" customWidth="1"/>
    <col min="10538" max="10538" width="6.7109375" style="88" customWidth="1"/>
    <col min="10539" max="10539" width="5.42578125" style="88" customWidth="1"/>
    <col min="10540" max="10540" width="3.5703125" style="88" customWidth="1"/>
    <col min="10541" max="10541" width="2.85546875" style="88" customWidth="1"/>
    <col min="10542" max="10542" width="3" style="88" customWidth="1"/>
    <col min="10543" max="10543" width="2.28515625" style="88" customWidth="1"/>
    <col min="10544" max="10544" width="4.140625" style="88" customWidth="1"/>
    <col min="10545" max="10545" width="4.42578125" style="88" customWidth="1"/>
    <col min="10546" max="10546" width="5.140625" style="88" customWidth="1"/>
    <col min="10547" max="10547" width="6.28515625" style="88" customWidth="1"/>
    <col min="10548" max="10548" width="6.7109375" style="88" customWidth="1"/>
    <col min="10549" max="10549" width="6.140625" style="88" customWidth="1"/>
    <col min="10550" max="10550" width="3.5703125" style="88" customWidth="1"/>
    <col min="10551" max="10551" width="2.85546875" style="88" customWidth="1"/>
    <col min="10552" max="10552" width="3.140625" style="88" customWidth="1"/>
    <col min="10553" max="10553" width="3" style="88" customWidth="1"/>
    <col min="10554" max="10554" width="4.140625" style="88" customWidth="1"/>
    <col min="10555" max="10555" width="4.42578125" style="88" customWidth="1"/>
    <col min="10556" max="10556" width="5.140625" style="88" customWidth="1"/>
    <col min="10557" max="10557" width="6.28515625" style="88" customWidth="1"/>
    <col min="10558" max="10558" width="6.7109375" style="88" customWidth="1"/>
    <col min="10559" max="10559" width="3.85546875" style="88" customWidth="1"/>
    <col min="10560" max="10562" width="7.7109375" style="88" customWidth="1"/>
    <col min="10563" max="10563" width="8.42578125" style="88" customWidth="1"/>
    <col min="10564" max="10565" width="7.7109375" style="88" customWidth="1"/>
    <col min="10566" max="10566" width="11.5703125" style="88" customWidth="1"/>
    <col min="10567" max="10567" width="10" style="88" customWidth="1"/>
    <col min="10568" max="10568" width="8.7109375" style="88" customWidth="1"/>
    <col min="10569" max="10569" width="2.7109375" style="88" customWidth="1"/>
    <col min="10570" max="10570" width="0" style="88" hidden="1" customWidth="1"/>
    <col min="10571" max="10752" width="9.140625" style="88"/>
    <col min="10753" max="10753" width="4.140625" style="88" customWidth="1"/>
    <col min="10754" max="10754" width="29.85546875" style="88" customWidth="1"/>
    <col min="10755" max="10755" width="6.140625" style="88" customWidth="1"/>
    <col min="10756" max="10756" width="3.5703125" style="88" customWidth="1"/>
    <col min="10757" max="10757" width="3.140625" style="88" customWidth="1"/>
    <col min="10758" max="10758" width="3.28515625" style="88" customWidth="1"/>
    <col min="10759" max="10759" width="3.140625" style="88" customWidth="1"/>
    <col min="10760" max="10760" width="4.140625" style="88" customWidth="1"/>
    <col min="10761" max="10761" width="4.42578125" style="88" customWidth="1"/>
    <col min="10762" max="10762" width="5.140625" style="88" customWidth="1"/>
    <col min="10763" max="10763" width="6.28515625" style="88" customWidth="1"/>
    <col min="10764" max="10764" width="6.7109375" style="88" customWidth="1"/>
    <col min="10765" max="10765" width="6" style="88" customWidth="1"/>
    <col min="10766" max="10766" width="3.5703125" style="88" customWidth="1"/>
    <col min="10767" max="10767" width="3.140625" style="88" customWidth="1"/>
    <col min="10768" max="10768" width="3.5703125" style="88" customWidth="1"/>
    <col min="10769" max="10769" width="2.28515625" style="88" customWidth="1"/>
    <col min="10770" max="10770" width="4.140625" style="88" customWidth="1"/>
    <col min="10771" max="10771" width="4.42578125" style="88" customWidth="1"/>
    <col min="10772" max="10772" width="5.140625" style="88" customWidth="1"/>
    <col min="10773" max="10773" width="6.28515625" style="88" customWidth="1"/>
    <col min="10774" max="10774" width="6.7109375" style="88" customWidth="1"/>
    <col min="10775" max="10775" width="5.42578125" style="88" customWidth="1"/>
    <col min="10776" max="10776" width="3.5703125" style="88" customWidth="1"/>
    <col min="10777" max="10778" width="3.28515625" style="88" customWidth="1"/>
    <col min="10779" max="10779" width="3.140625" style="88" customWidth="1"/>
    <col min="10780" max="10780" width="4.140625" style="88" customWidth="1"/>
    <col min="10781" max="10781" width="4.42578125" style="88" customWidth="1"/>
    <col min="10782" max="10782" width="5.140625" style="88" customWidth="1"/>
    <col min="10783" max="10783" width="6.28515625" style="88" customWidth="1"/>
    <col min="10784" max="10784" width="6.7109375" style="88" customWidth="1"/>
    <col min="10785" max="10785" width="6.140625" style="88" customWidth="1"/>
    <col min="10786" max="10786" width="3.5703125" style="88" customWidth="1"/>
    <col min="10787" max="10787" width="3" style="88" customWidth="1"/>
    <col min="10788" max="10788" width="3.28515625" style="88" customWidth="1"/>
    <col min="10789" max="10789" width="3.140625" style="88" customWidth="1"/>
    <col min="10790" max="10790" width="4.140625" style="88" customWidth="1"/>
    <col min="10791" max="10791" width="4.42578125" style="88" customWidth="1"/>
    <col min="10792" max="10792" width="5.140625" style="88" customWidth="1"/>
    <col min="10793" max="10793" width="6.28515625" style="88" customWidth="1"/>
    <col min="10794" max="10794" width="6.7109375" style="88" customWidth="1"/>
    <col min="10795" max="10795" width="5.42578125" style="88" customWidth="1"/>
    <col min="10796" max="10796" width="3.5703125" style="88" customWidth="1"/>
    <col min="10797" max="10797" width="2.85546875" style="88" customWidth="1"/>
    <col min="10798" max="10798" width="3" style="88" customWidth="1"/>
    <col min="10799" max="10799" width="2.28515625" style="88" customWidth="1"/>
    <col min="10800" max="10800" width="4.140625" style="88" customWidth="1"/>
    <col min="10801" max="10801" width="4.42578125" style="88" customWidth="1"/>
    <col min="10802" max="10802" width="5.140625" style="88" customWidth="1"/>
    <col min="10803" max="10803" width="6.28515625" style="88" customWidth="1"/>
    <col min="10804" max="10804" width="6.7109375" style="88" customWidth="1"/>
    <col min="10805" max="10805" width="6.140625" style="88" customWidth="1"/>
    <col min="10806" max="10806" width="3.5703125" style="88" customWidth="1"/>
    <col min="10807" max="10807" width="2.85546875" style="88" customWidth="1"/>
    <col min="10808" max="10808" width="3.140625" style="88" customWidth="1"/>
    <col min="10809" max="10809" width="3" style="88" customWidth="1"/>
    <col min="10810" max="10810" width="4.140625" style="88" customWidth="1"/>
    <col min="10811" max="10811" width="4.42578125" style="88" customWidth="1"/>
    <col min="10812" max="10812" width="5.140625" style="88" customWidth="1"/>
    <col min="10813" max="10813" width="6.28515625" style="88" customWidth="1"/>
    <col min="10814" max="10814" width="6.7109375" style="88" customWidth="1"/>
    <col min="10815" max="10815" width="3.85546875" style="88" customWidth="1"/>
    <col min="10816" max="10818" width="7.7109375" style="88" customWidth="1"/>
    <col min="10819" max="10819" width="8.42578125" style="88" customWidth="1"/>
    <col min="10820" max="10821" width="7.7109375" style="88" customWidth="1"/>
    <col min="10822" max="10822" width="11.5703125" style="88" customWidth="1"/>
    <col min="10823" max="10823" width="10" style="88" customWidth="1"/>
    <col min="10824" max="10824" width="8.7109375" style="88" customWidth="1"/>
    <col min="10825" max="10825" width="2.7109375" style="88" customWidth="1"/>
    <col min="10826" max="10826" width="0" style="88" hidden="1" customWidth="1"/>
    <col min="10827" max="11008" width="9.140625" style="88"/>
    <col min="11009" max="11009" width="4.140625" style="88" customWidth="1"/>
    <col min="11010" max="11010" width="29.85546875" style="88" customWidth="1"/>
    <col min="11011" max="11011" width="6.140625" style="88" customWidth="1"/>
    <col min="11012" max="11012" width="3.5703125" style="88" customWidth="1"/>
    <col min="11013" max="11013" width="3.140625" style="88" customWidth="1"/>
    <col min="11014" max="11014" width="3.28515625" style="88" customWidth="1"/>
    <col min="11015" max="11015" width="3.140625" style="88" customWidth="1"/>
    <col min="11016" max="11016" width="4.140625" style="88" customWidth="1"/>
    <col min="11017" max="11017" width="4.42578125" style="88" customWidth="1"/>
    <col min="11018" max="11018" width="5.140625" style="88" customWidth="1"/>
    <col min="11019" max="11019" width="6.28515625" style="88" customWidth="1"/>
    <col min="11020" max="11020" width="6.7109375" style="88" customWidth="1"/>
    <col min="11021" max="11021" width="6" style="88" customWidth="1"/>
    <col min="11022" max="11022" width="3.5703125" style="88" customWidth="1"/>
    <col min="11023" max="11023" width="3.140625" style="88" customWidth="1"/>
    <col min="11024" max="11024" width="3.5703125" style="88" customWidth="1"/>
    <col min="11025" max="11025" width="2.28515625" style="88" customWidth="1"/>
    <col min="11026" max="11026" width="4.140625" style="88" customWidth="1"/>
    <col min="11027" max="11027" width="4.42578125" style="88" customWidth="1"/>
    <col min="11028" max="11028" width="5.140625" style="88" customWidth="1"/>
    <col min="11029" max="11029" width="6.28515625" style="88" customWidth="1"/>
    <col min="11030" max="11030" width="6.7109375" style="88" customWidth="1"/>
    <col min="11031" max="11031" width="5.42578125" style="88" customWidth="1"/>
    <col min="11032" max="11032" width="3.5703125" style="88" customWidth="1"/>
    <col min="11033" max="11034" width="3.28515625" style="88" customWidth="1"/>
    <col min="11035" max="11035" width="3.140625" style="88" customWidth="1"/>
    <col min="11036" max="11036" width="4.140625" style="88" customWidth="1"/>
    <col min="11037" max="11037" width="4.42578125" style="88" customWidth="1"/>
    <col min="11038" max="11038" width="5.140625" style="88" customWidth="1"/>
    <col min="11039" max="11039" width="6.28515625" style="88" customWidth="1"/>
    <col min="11040" max="11040" width="6.7109375" style="88" customWidth="1"/>
    <col min="11041" max="11041" width="6.140625" style="88" customWidth="1"/>
    <col min="11042" max="11042" width="3.5703125" style="88" customWidth="1"/>
    <col min="11043" max="11043" width="3" style="88" customWidth="1"/>
    <col min="11044" max="11044" width="3.28515625" style="88" customWidth="1"/>
    <col min="11045" max="11045" width="3.140625" style="88" customWidth="1"/>
    <col min="11046" max="11046" width="4.140625" style="88" customWidth="1"/>
    <col min="11047" max="11047" width="4.42578125" style="88" customWidth="1"/>
    <col min="11048" max="11048" width="5.140625" style="88" customWidth="1"/>
    <col min="11049" max="11049" width="6.28515625" style="88" customWidth="1"/>
    <col min="11050" max="11050" width="6.7109375" style="88" customWidth="1"/>
    <col min="11051" max="11051" width="5.42578125" style="88" customWidth="1"/>
    <col min="11052" max="11052" width="3.5703125" style="88" customWidth="1"/>
    <col min="11053" max="11053" width="2.85546875" style="88" customWidth="1"/>
    <col min="11054" max="11054" width="3" style="88" customWidth="1"/>
    <col min="11055" max="11055" width="2.28515625" style="88" customWidth="1"/>
    <col min="11056" max="11056" width="4.140625" style="88" customWidth="1"/>
    <col min="11057" max="11057" width="4.42578125" style="88" customWidth="1"/>
    <col min="11058" max="11058" width="5.140625" style="88" customWidth="1"/>
    <col min="11059" max="11059" width="6.28515625" style="88" customWidth="1"/>
    <col min="11060" max="11060" width="6.7109375" style="88" customWidth="1"/>
    <col min="11061" max="11061" width="6.140625" style="88" customWidth="1"/>
    <col min="11062" max="11062" width="3.5703125" style="88" customWidth="1"/>
    <col min="11063" max="11063" width="2.85546875" style="88" customWidth="1"/>
    <col min="11064" max="11064" width="3.140625" style="88" customWidth="1"/>
    <col min="11065" max="11065" width="3" style="88" customWidth="1"/>
    <col min="11066" max="11066" width="4.140625" style="88" customWidth="1"/>
    <col min="11067" max="11067" width="4.42578125" style="88" customWidth="1"/>
    <col min="11068" max="11068" width="5.140625" style="88" customWidth="1"/>
    <col min="11069" max="11069" width="6.28515625" style="88" customWidth="1"/>
    <col min="11070" max="11070" width="6.7109375" style="88" customWidth="1"/>
    <col min="11071" max="11071" width="3.85546875" style="88" customWidth="1"/>
    <col min="11072" max="11074" width="7.7109375" style="88" customWidth="1"/>
    <col min="11075" max="11075" width="8.42578125" style="88" customWidth="1"/>
    <col min="11076" max="11077" width="7.7109375" style="88" customWidth="1"/>
    <col min="11078" max="11078" width="11.5703125" style="88" customWidth="1"/>
    <col min="11079" max="11079" width="10" style="88" customWidth="1"/>
    <col min="11080" max="11080" width="8.7109375" style="88" customWidth="1"/>
    <col min="11081" max="11081" width="2.7109375" style="88" customWidth="1"/>
    <col min="11082" max="11082" width="0" style="88" hidden="1" customWidth="1"/>
    <col min="11083" max="11264" width="9.140625" style="88"/>
    <col min="11265" max="11265" width="4.140625" style="88" customWidth="1"/>
    <col min="11266" max="11266" width="29.85546875" style="88" customWidth="1"/>
    <col min="11267" max="11267" width="6.140625" style="88" customWidth="1"/>
    <col min="11268" max="11268" width="3.5703125" style="88" customWidth="1"/>
    <col min="11269" max="11269" width="3.140625" style="88" customWidth="1"/>
    <col min="11270" max="11270" width="3.28515625" style="88" customWidth="1"/>
    <col min="11271" max="11271" width="3.140625" style="88" customWidth="1"/>
    <col min="11272" max="11272" width="4.140625" style="88" customWidth="1"/>
    <col min="11273" max="11273" width="4.42578125" style="88" customWidth="1"/>
    <col min="11274" max="11274" width="5.140625" style="88" customWidth="1"/>
    <col min="11275" max="11275" width="6.28515625" style="88" customWidth="1"/>
    <col min="11276" max="11276" width="6.7109375" style="88" customWidth="1"/>
    <col min="11277" max="11277" width="6" style="88" customWidth="1"/>
    <col min="11278" max="11278" width="3.5703125" style="88" customWidth="1"/>
    <col min="11279" max="11279" width="3.140625" style="88" customWidth="1"/>
    <col min="11280" max="11280" width="3.5703125" style="88" customWidth="1"/>
    <col min="11281" max="11281" width="2.28515625" style="88" customWidth="1"/>
    <col min="11282" max="11282" width="4.140625" style="88" customWidth="1"/>
    <col min="11283" max="11283" width="4.42578125" style="88" customWidth="1"/>
    <col min="11284" max="11284" width="5.140625" style="88" customWidth="1"/>
    <col min="11285" max="11285" width="6.28515625" style="88" customWidth="1"/>
    <col min="11286" max="11286" width="6.7109375" style="88" customWidth="1"/>
    <col min="11287" max="11287" width="5.42578125" style="88" customWidth="1"/>
    <col min="11288" max="11288" width="3.5703125" style="88" customWidth="1"/>
    <col min="11289" max="11290" width="3.28515625" style="88" customWidth="1"/>
    <col min="11291" max="11291" width="3.140625" style="88" customWidth="1"/>
    <col min="11292" max="11292" width="4.140625" style="88" customWidth="1"/>
    <col min="11293" max="11293" width="4.42578125" style="88" customWidth="1"/>
    <col min="11294" max="11294" width="5.140625" style="88" customWidth="1"/>
    <col min="11295" max="11295" width="6.28515625" style="88" customWidth="1"/>
    <col min="11296" max="11296" width="6.7109375" style="88" customWidth="1"/>
    <col min="11297" max="11297" width="6.140625" style="88" customWidth="1"/>
    <col min="11298" max="11298" width="3.5703125" style="88" customWidth="1"/>
    <col min="11299" max="11299" width="3" style="88" customWidth="1"/>
    <col min="11300" max="11300" width="3.28515625" style="88" customWidth="1"/>
    <col min="11301" max="11301" width="3.140625" style="88" customWidth="1"/>
    <col min="11302" max="11302" width="4.140625" style="88" customWidth="1"/>
    <col min="11303" max="11303" width="4.42578125" style="88" customWidth="1"/>
    <col min="11304" max="11304" width="5.140625" style="88" customWidth="1"/>
    <col min="11305" max="11305" width="6.28515625" style="88" customWidth="1"/>
    <col min="11306" max="11306" width="6.7109375" style="88" customWidth="1"/>
    <col min="11307" max="11307" width="5.42578125" style="88" customWidth="1"/>
    <col min="11308" max="11308" width="3.5703125" style="88" customWidth="1"/>
    <col min="11309" max="11309" width="2.85546875" style="88" customWidth="1"/>
    <col min="11310" max="11310" width="3" style="88" customWidth="1"/>
    <col min="11311" max="11311" width="2.28515625" style="88" customWidth="1"/>
    <col min="11312" max="11312" width="4.140625" style="88" customWidth="1"/>
    <col min="11313" max="11313" width="4.42578125" style="88" customWidth="1"/>
    <col min="11314" max="11314" width="5.140625" style="88" customWidth="1"/>
    <col min="11315" max="11315" width="6.28515625" style="88" customWidth="1"/>
    <col min="11316" max="11316" width="6.7109375" style="88" customWidth="1"/>
    <col min="11317" max="11317" width="6.140625" style="88" customWidth="1"/>
    <col min="11318" max="11318" width="3.5703125" style="88" customWidth="1"/>
    <col min="11319" max="11319" width="2.85546875" style="88" customWidth="1"/>
    <col min="11320" max="11320" width="3.140625" style="88" customWidth="1"/>
    <col min="11321" max="11321" width="3" style="88" customWidth="1"/>
    <col min="11322" max="11322" width="4.140625" style="88" customWidth="1"/>
    <col min="11323" max="11323" width="4.42578125" style="88" customWidth="1"/>
    <col min="11324" max="11324" width="5.140625" style="88" customWidth="1"/>
    <col min="11325" max="11325" width="6.28515625" style="88" customWidth="1"/>
    <col min="11326" max="11326" width="6.7109375" style="88" customWidth="1"/>
    <col min="11327" max="11327" width="3.85546875" style="88" customWidth="1"/>
    <col min="11328" max="11330" width="7.7109375" style="88" customWidth="1"/>
    <col min="11331" max="11331" width="8.42578125" style="88" customWidth="1"/>
    <col min="11332" max="11333" width="7.7109375" style="88" customWidth="1"/>
    <col min="11334" max="11334" width="11.5703125" style="88" customWidth="1"/>
    <col min="11335" max="11335" width="10" style="88" customWidth="1"/>
    <col min="11336" max="11336" width="8.7109375" style="88" customWidth="1"/>
    <col min="11337" max="11337" width="2.7109375" style="88" customWidth="1"/>
    <col min="11338" max="11338" width="0" style="88" hidden="1" customWidth="1"/>
    <col min="11339" max="11520" width="9.140625" style="88"/>
    <col min="11521" max="11521" width="4.140625" style="88" customWidth="1"/>
    <col min="11522" max="11522" width="29.85546875" style="88" customWidth="1"/>
    <col min="11523" max="11523" width="6.140625" style="88" customWidth="1"/>
    <col min="11524" max="11524" width="3.5703125" style="88" customWidth="1"/>
    <col min="11525" max="11525" width="3.140625" style="88" customWidth="1"/>
    <col min="11526" max="11526" width="3.28515625" style="88" customWidth="1"/>
    <col min="11527" max="11527" width="3.140625" style="88" customWidth="1"/>
    <col min="11528" max="11528" width="4.140625" style="88" customWidth="1"/>
    <col min="11529" max="11529" width="4.42578125" style="88" customWidth="1"/>
    <col min="11530" max="11530" width="5.140625" style="88" customWidth="1"/>
    <col min="11531" max="11531" width="6.28515625" style="88" customWidth="1"/>
    <col min="11532" max="11532" width="6.7109375" style="88" customWidth="1"/>
    <col min="11533" max="11533" width="6" style="88" customWidth="1"/>
    <col min="11534" max="11534" width="3.5703125" style="88" customWidth="1"/>
    <col min="11535" max="11535" width="3.140625" style="88" customWidth="1"/>
    <col min="11536" max="11536" width="3.5703125" style="88" customWidth="1"/>
    <col min="11537" max="11537" width="2.28515625" style="88" customWidth="1"/>
    <col min="11538" max="11538" width="4.140625" style="88" customWidth="1"/>
    <col min="11539" max="11539" width="4.42578125" style="88" customWidth="1"/>
    <col min="11540" max="11540" width="5.140625" style="88" customWidth="1"/>
    <col min="11541" max="11541" width="6.28515625" style="88" customWidth="1"/>
    <col min="11542" max="11542" width="6.7109375" style="88" customWidth="1"/>
    <col min="11543" max="11543" width="5.42578125" style="88" customWidth="1"/>
    <col min="11544" max="11544" width="3.5703125" style="88" customWidth="1"/>
    <col min="11545" max="11546" width="3.28515625" style="88" customWidth="1"/>
    <col min="11547" max="11547" width="3.140625" style="88" customWidth="1"/>
    <col min="11548" max="11548" width="4.140625" style="88" customWidth="1"/>
    <col min="11549" max="11549" width="4.42578125" style="88" customWidth="1"/>
    <col min="11550" max="11550" width="5.140625" style="88" customWidth="1"/>
    <col min="11551" max="11551" width="6.28515625" style="88" customWidth="1"/>
    <col min="11552" max="11552" width="6.7109375" style="88" customWidth="1"/>
    <col min="11553" max="11553" width="6.140625" style="88" customWidth="1"/>
    <col min="11554" max="11554" width="3.5703125" style="88" customWidth="1"/>
    <col min="11555" max="11555" width="3" style="88" customWidth="1"/>
    <col min="11556" max="11556" width="3.28515625" style="88" customWidth="1"/>
    <col min="11557" max="11557" width="3.140625" style="88" customWidth="1"/>
    <col min="11558" max="11558" width="4.140625" style="88" customWidth="1"/>
    <col min="11559" max="11559" width="4.42578125" style="88" customWidth="1"/>
    <col min="11560" max="11560" width="5.140625" style="88" customWidth="1"/>
    <col min="11561" max="11561" width="6.28515625" style="88" customWidth="1"/>
    <col min="11562" max="11562" width="6.7109375" style="88" customWidth="1"/>
    <col min="11563" max="11563" width="5.42578125" style="88" customWidth="1"/>
    <col min="11564" max="11564" width="3.5703125" style="88" customWidth="1"/>
    <col min="11565" max="11565" width="2.85546875" style="88" customWidth="1"/>
    <col min="11566" max="11566" width="3" style="88" customWidth="1"/>
    <col min="11567" max="11567" width="2.28515625" style="88" customWidth="1"/>
    <col min="11568" max="11568" width="4.140625" style="88" customWidth="1"/>
    <col min="11569" max="11569" width="4.42578125" style="88" customWidth="1"/>
    <col min="11570" max="11570" width="5.140625" style="88" customWidth="1"/>
    <col min="11571" max="11571" width="6.28515625" style="88" customWidth="1"/>
    <col min="11572" max="11572" width="6.7109375" style="88" customWidth="1"/>
    <col min="11573" max="11573" width="6.140625" style="88" customWidth="1"/>
    <col min="11574" max="11574" width="3.5703125" style="88" customWidth="1"/>
    <col min="11575" max="11575" width="2.85546875" style="88" customWidth="1"/>
    <col min="11576" max="11576" width="3.140625" style="88" customWidth="1"/>
    <col min="11577" max="11577" width="3" style="88" customWidth="1"/>
    <col min="11578" max="11578" width="4.140625" style="88" customWidth="1"/>
    <col min="11579" max="11579" width="4.42578125" style="88" customWidth="1"/>
    <col min="11580" max="11580" width="5.140625" style="88" customWidth="1"/>
    <col min="11581" max="11581" width="6.28515625" style="88" customWidth="1"/>
    <col min="11582" max="11582" width="6.7109375" style="88" customWidth="1"/>
    <col min="11583" max="11583" width="3.85546875" style="88" customWidth="1"/>
    <col min="11584" max="11586" width="7.7109375" style="88" customWidth="1"/>
    <col min="11587" max="11587" width="8.42578125" style="88" customWidth="1"/>
    <col min="11588" max="11589" width="7.7109375" style="88" customWidth="1"/>
    <col min="11590" max="11590" width="11.5703125" style="88" customWidth="1"/>
    <col min="11591" max="11591" width="10" style="88" customWidth="1"/>
    <col min="11592" max="11592" width="8.7109375" style="88" customWidth="1"/>
    <col min="11593" max="11593" width="2.7109375" style="88" customWidth="1"/>
    <col min="11594" max="11594" width="0" style="88" hidden="1" customWidth="1"/>
    <col min="11595" max="11776" width="9.140625" style="88"/>
    <col min="11777" max="11777" width="4.140625" style="88" customWidth="1"/>
    <col min="11778" max="11778" width="29.85546875" style="88" customWidth="1"/>
    <col min="11779" max="11779" width="6.140625" style="88" customWidth="1"/>
    <col min="11780" max="11780" width="3.5703125" style="88" customWidth="1"/>
    <col min="11781" max="11781" width="3.140625" style="88" customWidth="1"/>
    <col min="11782" max="11782" width="3.28515625" style="88" customWidth="1"/>
    <col min="11783" max="11783" width="3.140625" style="88" customWidth="1"/>
    <col min="11784" max="11784" width="4.140625" style="88" customWidth="1"/>
    <col min="11785" max="11785" width="4.42578125" style="88" customWidth="1"/>
    <col min="11786" max="11786" width="5.140625" style="88" customWidth="1"/>
    <col min="11787" max="11787" width="6.28515625" style="88" customWidth="1"/>
    <col min="11788" max="11788" width="6.7109375" style="88" customWidth="1"/>
    <col min="11789" max="11789" width="6" style="88" customWidth="1"/>
    <col min="11790" max="11790" width="3.5703125" style="88" customWidth="1"/>
    <col min="11791" max="11791" width="3.140625" style="88" customWidth="1"/>
    <col min="11792" max="11792" width="3.5703125" style="88" customWidth="1"/>
    <col min="11793" max="11793" width="2.28515625" style="88" customWidth="1"/>
    <col min="11794" max="11794" width="4.140625" style="88" customWidth="1"/>
    <col min="11795" max="11795" width="4.42578125" style="88" customWidth="1"/>
    <col min="11796" max="11796" width="5.140625" style="88" customWidth="1"/>
    <col min="11797" max="11797" width="6.28515625" style="88" customWidth="1"/>
    <col min="11798" max="11798" width="6.7109375" style="88" customWidth="1"/>
    <col min="11799" max="11799" width="5.42578125" style="88" customWidth="1"/>
    <col min="11800" max="11800" width="3.5703125" style="88" customWidth="1"/>
    <col min="11801" max="11802" width="3.28515625" style="88" customWidth="1"/>
    <col min="11803" max="11803" width="3.140625" style="88" customWidth="1"/>
    <col min="11804" max="11804" width="4.140625" style="88" customWidth="1"/>
    <col min="11805" max="11805" width="4.42578125" style="88" customWidth="1"/>
    <col min="11806" max="11806" width="5.140625" style="88" customWidth="1"/>
    <col min="11807" max="11807" width="6.28515625" style="88" customWidth="1"/>
    <col min="11808" max="11808" width="6.7109375" style="88" customWidth="1"/>
    <col min="11809" max="11809" width="6.140625" style="88" customWidth="1"/>
    <col min="11810" max="11810" width="3.5703125" style="88" customWidth="1"/>
    <col min="11811" max="11811" width="3" style="88" customWidth="1"/>
    <col min="11812" max="11812" width="3.28515625" style="88" customWidth="1"/>
    <col min="11813" max="11813" width="3.140625" style="88" customWidth="1"/>
    <col min="11814" max="11814" width="4.140625" style="88" customWidth="1"/>
    <col min="11815" max="11815" width="4.42578125" style="88" customWidth="1"/>
    <col min="11816" max="11816" width="5.140625" style="88" customWidth="1"/>
    <col min="11817" max="11817" width="6.28515625" style="88" customWidth="1"/>
    <col min="11818" max="11818" width="6.7109375" style="88" customWidth="1"/>
    <col min="11819" max="11819" width="5.42578125" style="88" customWidth="1"/>
    <col min="11820" max="11820" width="3.5703125" style="88" customWidth="1"/>
    <col min="11821" max="11821" width="2.85546875" style="88" customWidth="1"/>
    <col min="11822" max="11822" width="3" style="88" customWidth="1"/>
    <col min="11823" max="11823" width="2.28515625" style="88" customWidth="1"/>
    <col min="11824" max="11824" width="4.140625" style="88" customWidth="1"/>
    <col min="11825" max="11825" width="4.42578125" style="88" customWidth="1"/>
    <col min="11826" max="11826" width="5.140625" style="88" customWidth="1"/>
    <col min="11827" max="11827" width="6.28515625" style="88" customWidth="1"/>
    <col min="11828" max="11828" width="6.7109375" style="88" customWidth="1"/>
    <col min="11829" max="11829" width="6.140625" style="88" customWidth="1"/>
    <col min="11830" max="11830" width="3.5703125" style="88" customWidth="1"/>
    <col min="11831" max="11831" width="2.85546875" style="88" customWidth="1"/>
    <col min="11832" max="11832" width="3.140625" style="88" customWidth="1"/>
    <col min="11833" max="11833" width="3" style="88" customWidth="1"/>
    <col min="11834" max="11834" width="4.140625" style="88" customWidth="1"/>
    <col min="11835" max="11835" width="4.42578125" style="88" customWidth="1"/>
    <col min="11836" max="11836" width="5.140625" style="88" customWidth="1"/>
    <col min="11837" max="11837" width="6.28515625" style="88" customWidth="1"/>
    <col min="11838" max="11838" width="6.7109375" style="88" customWidth="1"/>
    <col min="11839" max="11839" width="3.85546875" style="88" customWidth="1"/>
    <col min="11840" max="11842" width="7.7109375" style="88" customWidth="1"/>
    <col min="11843" max="11843" width="8.42578125" style="88" customWidth="1"/>
    <col min="11844" max="11845" width="7.7109375" style="88" customWidth="1"/>
    <col min="11846" max="11846" width="11.5703125" style="88" customWidth="1"/>
    <col min="11847" max="11847" width="10" style="88" customWidth="1"/>
    <col min="11848" max="11848" width="8.7109375" style="88" customWidth="1"/>
    <col min="11849" max="11849" width="2.7109375" style="88" customWidth="1"/>
    <col min="11850" max="11850" width="0" style="88" hidden="1" customWidth="1"/>
    <col min="11851" max="12032" width="9.140625" style="88"/>
    <col min="12033" max="12033" width="4.140625" style="88" customWidth="1"/>
    <col min="12034" max="12034" width="29.85546875" style="88" customWidth="1"/>
    <col min="12035" max="12035" width="6.140625" style="88" customWidth="1"/>
    <col min="12036" max="12036" width="3.5703125" style="88" customWidth="1"/>
    <col min="12037" max="12037" width="3.140625" style="88" customWidth="1"/>
    <col min="12038" max="12038" width="3.28515625" style="88" customWidth="1"/>
    <col min="12039" max="12039" width="3.140625" style="88" customWidth="1"/>
    <col min="12040" max="12040" width="4.140625" style="88" customWidth="1"/>
    <col min="12041" max="12041" width="4.42578125" style="88" customWidth="1"/>
    <col min="12042" max="12042" width="5.140625" style="88" customWidth="1"/>
    <col min="12043" max="12043" width="6.28515625" style="88" customWidth="1"/>
    <col min="12044" max="12044" width="6.7109375" style="88" customWidth="1"/>
    <col min="12045" max="12045" width="6" style="88" customWidth="1"/>
    <col min="12046" max="12046" width="3.5703125" style="88" customWidth="1"/>
    <col min="12047" max="12047" width="3.140625" style="88" customWidth="1"/>
    <col min="12048" max="12048" width="3.5703125" style="88" customWidth="1"/>
    <col min="12049" max="12049" width="2.28515625" style="88" customWidth="1"/>
    <col min="12050" max="12050" width="4.140625" style="88" customWidth="1"/>
    <col min="12051" max="12051" width="4.42578125" style="88" customWidth="1"/>
    <col min="12052" max="12052" width="5.140625" style="88" customWidth="1"/>
    <col min="12053" max="12053" width="6.28515625" style="88" customWidth="1"/>
    <col min="12054" max="12054" width="6.7109375" style="88" customWidth="1"/>
    <col min="12055" max="12055" width="5.42578125" style="88" customWidth="1"/>
    <col min="12056" max="12056" width="3.5703125" style="88" customWidth="1"/>
    <col min="12057" max="12058" width="3.28515625" style="88" customWidth="1"/>
    <col min="12059" max="12059" width="3.140625" style="88" customWidth="1"/>
    <col min="12060" max="12060" width="4.140625" style="88" customWidth="1"/>
    <col min="12061" max="12061" width="4.42578125" style="88" customWidth="1"/>
    <col min="12062" max="12062" width="5.140625" style="88" customWidth="1"/>
    <col min="12063" max="12063" width="6.28515625" style="88" customWidth="1"/>
    <col min="12064" max="12064" width="6.7109375" style="88" customWidth="1"/>
    <col min="12065" max="12065" width="6.140625" style="88" customWidth="1"/>
    <col min="12066" max="12066" width="3.5703125" style="88" customWidth="1"/>
    <col min="12067" max="12067" width="3" style="88" customWidth="1"/>
    <col min="12068" max="12068" width="3.28515625" style="88" customWidth="1"/>
    <col min="12069" max="12069" width="3.140625" style="88" customWidth="1"/>
    <col min="12070" max="12070" width="4.140625" style="88" customWidth="1"/>
    <col min="12071" max="12071" width="4.42578125" style="88" customWidth="1"/>
    <col min="12072" max="12072" width="5.140625" style="88" customWidth="1"/>
    <col min="12073" max="12073" width="6.28515625" style="88" customWidth="1"/>
    <col min="12074" max="12074" width="6.7109375" style="88" customWidth="1"/>
    <col min="12075" max="12075" width="5.42578125" style="88" customWidth="1"/>
    <col min="12076" max="12076" width="3.5703125" style="88" customWidth="1"/>
    <col min="12077" max="12077" width="2.85546875" style="88" customWidth="1"/>
    <col min="12078" max="12078" width="3" style="88" customWidth="1"/>
    <col min="12079" max="12079" width="2.28515625" style="88" customWidth="1"/>
    <col min="12080" max="12080" width="4.140625" style="88" customWidth="1"/>
    <col min="12081" max="12081" width="4.42578125" style="88" customWidth="1"/>
    <col min="12082" max="12082" width="5.140625" style="88" customWidth="1"/>
    <col min="12083" max="12083" width="6.28515625" style="88" customWidth="1"/>
    <col min="12084" max="12084" width="6.7109375" style="88" customWidth="1"/>
    <col min="12085" max="12085" width="6.140625" style="88" customWidth="1"/>
    <col min="12086" max="12086" width="3.5703125" style="88" customWidth="1"/>
    <col min="12087" max="12087" width="2.85546875" style="88" customWidth="1"/>
    <col min="12088" max="12088" width="3.140625" style="88" customWidth="1"/>
    <col min="12089" max="12089" width="3" style="88" customWidth="1"/>
    <col min="12090" max="12090" width="4.140625" style="88" customWidth="1"/>
    <col min="12091" max="12091" width="4.42578125" style="88" customWidth="1"/>
    <col min="12092" max="12092" width="5.140625" style="88" customWidth="1"/>
    <col min="12093" max="12093" width="6.28515625" style="88" customWidth="1"/>
    <col min="12094" max="12094" width="6.7109375" style="88" customWidth="1"/>
    <col min="12095" max="12095" width="3.85546875" style="88" customWidth="1"/>
    <col min="12096" max="12098" width="7.7109375" style="88" customWidth="1"/>
    <col min="12099" max="12099" width="8.42578125" style="88" customWidth="1"/>
    <col min="12100" max="12101" width="7.7109375" style="88" customWidth="1"/>
    <col min="12102" max="12102" width="11.5703125" style="88" customWidth="1"/>
    <col min="12103" max="12103" width="10" style="88" customWidth="1"/>
    <col min="12104" max="12104" width="8.7109375" style="88" customWidth="1"/>
    <col min="12105" max="12105" width="2.7109375" style="88" customWidth="1"/>
    <col min="12106" max="12106" width="0" style="88" hidden="1" customWidth="1"/>
    <col min="12107" max="12288" width="9.140625" style="88"/>
    <col min="12289" max="12289" width="4.140625" style="88" customWidth="1"/>
    <col min="12290" max="12290" width="29.85546875" style="88" customWidth="1"/>
    <col min="12291" max="12291" width="6.140625" style="88" customWidth="1"/>
    <col min="12292" max="12292" width="3.5703125" style="88" customWidth="1"/>
    <col min="12293" max="12293" width="3.140625" style="88" customWidth="1"/>
    <col min="12294" max="12294" width="3.28515625" style="88" customWidth="1"/>
    <col min="12295" max="12295" width="3.140625" style="88" customWidth="1"/>
    <col min="12296" max="12296" width="4.140625" style="88" customWidth="1"/>
    <col min="12297" max="12297" width="4.42578125" style="88" customWidth="1"/>
    <col min="12298" max="12298" width="5.140625" style="88" customWidth="1"/>
    <col min="12299" max="12299" width="6.28515625" style="88" customWidth="1"/>
    <col min="12300" max="12300" width="6.7109375" style="88" customWidth="1"/>
    <col min="12301" max="12301" width="6" style="88" customWidth="1"/>
    <col min="12302" max="12302" width="3.5703125" style="88" customWidth="1"/>
    <col min="12303" max="12303" width="3.140625" style="88" customWidth="1"/>
    <col min="12304" max="12304" width="3.5703125" style="88" customWidth="1"/>
    <col min="12305" max="12305" width="2.28515625" style="88" customWidth="1"/>
    <col min="12306" max="12306" width="4.140625" style="88" customWidth="1"/>
    <col min="12307" max="12307" width="4.42578125" style="88" customWidth="1"/>
    <col min="12308" max="12308" width="5.140625" style="88" customWidth="1"/>
    <col min="12309" max="12309" width="6.28515625" style="88" customWidth="1"/>
    <col min="12310" max="12310" width="6.7109375" style="88" customWidth="1"/>
    <col min="12311" max="12311" width="5.42578125" style="88" customWidth="1"/>
    <col min="12312" max="12312" width="3.5703125" style="88" customWidth="1"/>
    <col min="12313" max="12314" width="3.28515625" style="88" customWidth="1"/>
    <col min="12315" max="12315" width="3.140625" style="88" customWidth="1"/>
    <col min="12316" max="12316" width="4.140625" style="88" customWidth="1"/>
    <col min="12317" max="12317" width="4.42578125" style="88" customWidth="1"/>
    <col min="12318" max="12318" width="5.140625" style="88" customWidth="1"/>
    <col min="12319" max="12319" width="6.28515625" style="88" customWidth="1"/>
    <col min="12320" max="12320" width="6.7109375" style="88" customWidth="1"/>
    <col min="12321" max="12321" width="6.140625" style="88" customWidth="1"/>
    <col min="12322" max="12322" width="3.5703125" style="88" customWidth="1"/>
    <col min="12323" max="12323" width="3" style="88" customWidth="1"/>
    <col min="12324" max="12324" width="3.28515625" style="88" customWidth="1"/>
    <col min="12325" max="12325" width="3.140625" style="88" customWidth="1"/>
    <col min="12326" max="12326" width="4.140625" style="88" customWidth="1"/>
    <col min="12327" max="12327" width="4.42578125" style="88" customWidth="1"/>
    <col min="12328" max="12328" width="5.140625" style="88" customWidth="1"/>
    <col min="12329" max="12329" width="6.28515625" style="88" customWidth="1"/>
    <col min="12330" max="12330" width="6.7109375" style="88" customWidth="1"/>
    <col min="12331" max="12331" width="5.42578125" style="88" customWidth="1"/>
    <col min="12332" max="12332" width="3.5703125" style="88" customWidth="1"/>
    <col min="12333" max="12333" width="2.85546875" style="88" customWidth="1"/>
    <col min="12334" max="12334" width="3" style="88" customWidth="1"/>
    <col min="12335" max="12335" width="2.28515625" style="88" customWidth="1"/>
    <col min="12336" max="12336" width="4.140625" style="88" customWidth="1"/>
    <col min="12337" max="12337" width="4.42578125" style="88" customWidth="1"/>
    <col min="12338" max="12338" width="5.140625" style="88" customWidth="1"/>
    <col min="12339" max="12339" width="6.28515625" style="88" customWidth="1"/>
    <col min="12340" max="12340" width="6.7109375" style="88" customWidth="1"/>
    <col min="12341" max="12341" width="6.140625" style="88" customWidth="1"/>
    <col min="12342" max="12342" width="3.5703125" style="88" customWidth="1"/>
    <col min="12343" max="12343" width="2.85546875" style="88" customWidth="1"/>
    <col min="12344" max="12344" width="3.140625" style="88" customWidth="1"/>
    <col min="12345" max="12345" width="3" style="88" customWidth="1"/>
    <col min="12346" max="12346" width="4.140625" style="88" customWidth="1"/>
    <col min="12347" max="12347" width="4.42578125" style="88" customWidth="1"/>
    <col min="12348" max="12348" width="5.140625" style="88" customWidth="1"/>
    <col min="12349" max="12349" width="6.28515625" style="88" customWidth="1"/>
    <col min="12350" max="12350" width="6.7109375" style="88" customWidth="1"/>
    <col min="12351" max="12351" width="3.85546875" style="88" customWidth="1"/>
    <col min="12352" max="12354" width="7.7109375" style="88" customWidth="1"/>
    <col min="12355" max="12355" width="8.42578125" style="88" customWidth="1"/>
    <col min="12356" max="12357" width="7.7109375" style="88" customWidth="1"/>
    <col min="12358" max="12358" width="11.5703125" style="88" customWidth="1"/>
    <col min="12359" max="12359" width="10" style="88" customWidth="1"/>
    <col min="12360" max="12360" width="8.7109375" style="88" customWidth="1"/>
    <col min="12361" max="12361" width="2.7109375" style="88" customWidth="1"/>
    <col min="12362" max="12362" width="0" style="88" hidden="1" customWidth="1"/>
    <col min="12363" max="12544" width="9.140625" style="88"/>
    <col min="12545" max="12545" width="4.140625" style="88" customWidth="1"/>
    <col min="12546" max="12546" width="29.85546875" style="88" customWidth="1"/>
    <col min="12547" max="12547" width="6.140625" style="88" customWidth="1"/>
    <col min="12548" max="12548" width="3.5703125" style="88" customWidth="1"/>
    <col min="12549" max="12549" width="3.140625" style="88" customWidth="1"/>
    <col min="12550" max="12550" width="3.28515625" style="88" customWidth="1"/>
    <col min="12551" max="12551" width="3.140625" style="88" customWidth="1"/>
    <col min="12552" max="12552" width="4.140625" style="88" customWidth="1"/>
    <col min="12553" max="12553" width="4.42578125" style="88" customWidth="1"/>
    <col min="12554" max="12554" width="5.140625" style="88" customWidth="1"/>
    <col min="12555" max="12555" width="6.28515625" style="88" customWidth="1"/>
    <col min="12556" max="12556" width="6.7109375" style="88" customWidth="1"/>
    <col min="12557" max="12557" width="6" style="88" customWidth="1"/>
    <col min="12558" max="12558" width="3.5703125" style="88" customWidth="1"/>
    <col min="12559" max="12559" width="3.140625" style="88" customWidth="1"/>
    <col min="12560" max="12560" width="3.5703125" style="88" customWidth="1"/>
    <col min="12561" max="12561" width="2.28515625" style="88" customWidth="1"/>
    <col min="12562" max="12562" width="4.140625" style="88" customWidth="1"/>
    <col min="12563" max="12563" width="4.42578125" style="88" customWidth="1"/>
    <col min="12564" max="12564" width="5.140625" style="88" customWidth="1"/>
    <col min="12565" max="12565" width="6.28515625" style="88" customWidth="1"/>
    <col min="12566" max="12566" width="6.7109375" style="88" customWidth="1"/>
    <col min="12567" max="12567" width="5.42578125" style="88" customWidth="1"/>
    <col min="12568" max="12568" width="3.5703125" style="88" customWidth="1"/>
    <col min="12569" max="12570" width="3.28515625" style="88" customWidth="1"/>
    <col min="12571" max="12571" width="3.140625" style="88" customWidth="1"/>
    <col min="12572" max="12572" width="4.140625" style="88" customWidth="1"/>
    <col min="12573" max="12573" width="4.42578125" style="88" customWidth="1"/>
    <col min="12574" max="12574" width="5.140625" style="88" customWidth="1"/>
    <col min="12575" max="12575" width="6.28515625" style="88" customWidth="1"/>
    <col min="12576" max="12576" width="6.7109375" style="88" customWidth="1"/>
    <col min="12577" max="12577" width="6.140625" style="88" customWidth="1"/>
    <col min="12578" max="12578" width="3.5703125" style="88" customWidth="1"/>
    <col min="12579" max="12579" width="3" style="88" customWidth="1"/>
    <col min="12580" max="12580" width="3.28515625" style="88" customWidth="1"/>
    <col min="12581" max="12581" width="3.140625" style="88" customWidth="1"/>
    <col min="12582" max="12582" width="4.140625" style="88" customWidth="1"/>
    <col min="12583" max="12583" width="4.42578125" style="88" customWidth="1"/>
    <col min="12584" max="12584" width="5.140625" style="88" customWidth="1"/>
    <col min="12585" max="12585" width="6.28515625" style="88" customWidth="1"/>
    <col min="12586" max="12586" width="6.7109375" style="88" customWidth="1"/>
    <col min="12587" max="12587" width="5.42578125" style="88" customWidth="1"/>
    <col min="12588" max="12588" width="3.5703125" style="88" customWidth="1"/>
    <col min="12589" max="12589" width="2.85546875" style="88" customWidth="1"/>
    <col min="12590" max="12590" width="3" style="88" customWidth="1"/>
    <col min="12591" max="12591" width="2.28515625" style="88" customWidth="1"/>
    <col min="12592" max="12592" width="4.140625" style="88" customWidth="1"/>
    <col min="12593" max="12593" width="4.42578125" style="88" customWidth="1"/>
    <col min="12594" max="12594" width="5.140625" style="88" customWidth="1"/>
    <col min="12595" max="12595" width="6.28515625" style="88" customWidth="1"/>
    <col min="12596" max="12596" width="6.7109375" style="88" customWidth="1"/>
    <col min="12597" max="12597" width="6.140625" style="88" customWidth="1"/>
    <col min="12598" max="12598" width="3.5703125" style="88" customWidth="1"/>
    <col min="12599" max="12599" width="2.85546875" style="88" customWidth="1"/>
    <col min="12600" max="12600" width="3.140625" style="88" customWidth="1"/>
    <col min="12601" max="12601" width="3" style="88" customWidth="1"/>
    <col min="12602" max="12602" width="4.140625" style="88" customWidth="1"/>
    <col min="12603" max="12603" width="4.42578125" style="88" customWidth="1"/>
    <col min="12604" max="12604" width="5.140625" style="88" customWidth="1"/>
    <col min="12605" max="12605" width="6.28515625" style="88" customWidth="1"/>
    <col min="12606" max="12606" width="6.7109375" style="88" customWidth="1"/>
    <col min="12607" max="12607" width="3.85546875" style="88" customWidth="1"/>
    <col min="12608" max="12610" width="7.7109375" style="88" customWidth="1"/>
    <col min="12611" max="12611" width="8.42578125" style="88" customWidth="1"/>
    <col min="12612" max="12613" width="7.7109375" style="88" customWidth="1"/>
    <col min="12614" max="12614" width="11.5703125" style="88" customWidth="1"/>
    <col min="12615" max="12615" width="10" style="88" customWidth="1"/>
    <col min="12616" max="12616" width="8.7109375" style="88" customWidth="1"/>
    <col min="12617" max="12617" width="2.7109375" style="88" customWidth="1"/>
    <col min="12618" max="12618" width="0" style="88" hidden="1" customWidth="1"/>
    <col min="12619" max="12800" width="9.140625" style="88"/>
    <col min="12801" max="12801" width="4.140625" style="88" customWidth="1"/>
    <col min="12802" max="12802" width="29.85546875" style="88" customWidth="1"/>
    <col min="12803" max="12803" width="6.140625" style="88" customWidth="1"/>
    <col min="12804" max="12804" width="3.5703125" style="88" customWidth="1"/>
    <col min="12805" max="12805" width="3.140625" style="88" customWidth="1"/>
    <col min="12806" max="12806" width="3.28515625" style="88" customWidth="1"/>
    <col min="12807" max="12807" width="3.140625" style="88" customWidth="1"/>
    <col min="12808" max="12808" width="4.140625" style="88" customWidth="1"/>
    <col min="12809" max="12809" width="4.42578125" style="88" customWidth="1"/>
    <col min="12810" max="12810" width="5.140625" style="88" customWidth="1"/>
    <col min="12811" max="12811" width="6.28515625" style="88" customWidth="1"/>
    <col min="12812" max="12812" width="6.7109375" style="88" customWidth="1"/>
    <col min="12813" max="12813" width="6" style="88" customWidth="1"/>
    <col min="12814" max="12814" width="3.5703125" style="88" customWidth="1"/>
    <col min="12815" max="12815" width="3.140625" style="88" customWidth="1"/>
    <col min="12816" max="12816" width="3.5703125" style="88" customWidth="1"/>
    <col min="12817" max="12817" width="2.28515625" style="88" customWidth="1"/>
    <col min="12818" max="12818" width="4.140625" style="88" customWidth="1"/>
    <col min="12819" max="12819" width="4.42578125" style="88" customWidth="1"/>
    <col min="12820" max="12820" width="5.140625" style="88" customWidth="1"/>
    <col min="12821" max="12821" width="6.28515625" style="88" customWidth="1"/>
    <col min="12822" max="12822" width="6.7109375" style="88" customWidth="1"/>
    <col min="12823" max="12823" width="5.42578125" style="88" customWidth="1"/>
    <col min="12824" max="12824" width="3.5703125" style="88" customWidth="1"/>
    <col min="12825" max="12826" width="3.28515625" style="88" customWidth="1"/>
    <col min="12827" max="12827" width="3.140625" style="88" customWidth="1"/>
    <col min="12828" max="12828" width="4.140625" style="88" customWidth="1"/>
    <col min="12829" max="12829" width="4.42578125" style="88" customWidth="1"/>
    <col min="12830" max="12830" width="5.140625" style="88" customWidth="1"/>
    <col min="12831" max="12831" width="6.28515625" style="88" customWidth="1"/>
    <col min="12832" max="12832" width="6.7109375" style="88" customWidth="1"/>
    <col min="12833" max="12833" width="6.140625" style="88" customWidth="1"/>
    <col min="12834" max="12834" width="3.5703125" style="88" customWidth="1"/>
    <col min="12835" max="12835" width="3" style="88" customWidth="1"/>
    <col min="12836" max="12836" width="3.28515625" style="88" customWidth="1"/>
    <col min="12837" max="12837" width="3.140625" style="88" customWidth="1"/>
    <col min="12838" max="12838" width="4.140625" style="88" customWidth="1"/>
    <col min="12839" max="12839" width="4.42578125" style="88" customWidth="1"/>
    <col min="12840" max="12840" width="5.140625" style="88" customWidth="1"/>
    <col min="12841" max="12841" width="6.28515625" style="88" customWidth="1"/>
    <col min="12842" max="12842" width="6.7109375" style="88" customWidth="1"/>
    <col min="12843" max="12843" width="5.42578125" style="88" customWidth="1"/>
    <col min="12844" max="12844" width="3.5703125" style="88" customWidth="1"/>
    <col min="12845" max="12845" width="2.85546875" style="88" customWidth="1"/>
    <col min="12846" max="12846" width="3" style="88" customWidth="1"/>
    <col min="12847" max="12847" width="2.28515625" style="88" customWidth="1"/>
    <col min="12848" max="12848" width="4.140625" style="88" customWidth="1"/>
    <col min="12849" max="12849" width="4.42578125" style="88" customWidth="1"/>
    <col min="12850" max="12850" width="5.140625" style="88" customWidth="1"/>
    <col min="12851" max="12851" width="6.28515625" style="88" customWidth="1"/>
    <col min="12852" max="12852" width="6.7109375" style="88" customWidth="1"/>
    <col min="12853" max="12853" width="6.140625" style="88" customWidth="1"/>
    <col min="12854" max="12854" width="3.5703125" style="88" customWidth="1"/>
    <col min="12855" max="12855" width="2.85546875" style="88" customWidth="1"/>
    <col min="12856" max="12856" width="3.140625" style="88" customWidth="1"/>
    <col min="12857" max="12857" width="3" style="88" customWidth="1"/>
    <col min="12858" max="12858" width="4.140625" style="88" customWidth="1"/>
    <col min="12859" max="12859" width="4.42578125" style="88" customWidth="1"/>
    <col min="12860" max="12860" width="5.140625" style="88" customWidth="1"/>
    <col min="12861" max="12861" width="6.28515625" style="88" customWidth="1"/>
    <col min="12862" max="12862" width="6.7109375" style="88" customWidth="1"/>
    <col min="12863" max="12863" width="3.85546875" style="88" customWidth="1"/>
    <col min="12864" max="12866" width="7.7109375" style="88" customWidth="1"/>
    <col min="12867" max="12867" width="8.42578125" style="88" customWidth="1"/>
    <col min="12868" max="12869" width="7.7109375" style="88" customWidth="1"/>
    <col min="12870" max="12870" width="11.5703125" style="88" customWidth="1"/>
    <col min="12871" max="12871" width="10" style="88" customWidth="1"/>
    <col min="12872" max="12872" width="8.7109375" style="88" customWidth="1"/>
    <col min="12873" max="12873" width="2.7109375" style="88" customWidth="1"/>
    <col min="12874" max="12874" width="0" style="88" hidden="1" customWidth="1"/>
    <col min="12875" max="13056" width="9.140625" style="88"/>
    <col min="13057" max="13057" width="4.140625" style="88" customWidth="1"/>
    <col min="13058" max="13058" width="29.85546875" style="88" customWidth="1"/>
    <col min="13059" max="13059" width="6.140625" style="88" customWidth="1"/>
    <col min="13060" max="13060" width="3.5703125" style="88" customWidth="1"/>
    <col min="13061" max="13061" width="3.140625" style="88" customWidth="1"/>
    <col min="13062" max="13062" width="3.28515625" style="88" customWidth="1"/>
    <col min="13063" max="13063" width="3.140625" style="88" customWidth="1"/>
    <col min="13064" max="13064" width="4.140625" style="88" customWidth="1"/>
    <col min="13065" max="13065" width="4.42578125" style="88" customWidth="1"/>
    <col min="13066" max="13066" width="5.140625" style="88" customWidth="1"/>
    <col min="13067" max="13067" width="6.28515625" style="88" customWidth="1"/>
    <col min="13068" max="13068" width="6.7109375" style="88" customWidth="1"/>
    <col min="13069" max="13069" width="6" style="88" customWidth="1"/>
    <col min="13070" max="13070" width="3.5703125" style="88" customWidth="1"/>
    <col min="13071" max="13071" width="3.140625" style="88" customWidth="1"/>
    <col min="13072" max="13072" width="3.5703125" style="88" customWidth="1"/>
    <col min="13073" max="13073" width="2.28515625" style="88" customWidth="1"/>
    <col min="13074" max="13074" width="4.140625" style="88" customWidth="1"/>
    <col min="13075" max="13075" width="4.42578125" style="88" customWidth="1"/>
    <col min="13076" max="13076" width="5.140625" style="88" customWidth="1"/>
    <col min="13077" max="13077" width="6.28515625" style="88" customWidth="1"/>
    <col min="13078" max="13078" width="6.7109375" style="88" customWidth="1"/>
    <col min="13079" max="13079" width="5.42578125" style="88" customWidth="1"/>
    <col min="13080" max="13080" width="3.5703125" style="88" customWidth="1"/>
    <col min="13081" max="13082" width="3.28515625" style="88" customWidth="1"/>
    <col min="13083" max="13083" width="3.140625" style="88" customWidth="1"/>
    <col min="13084" max="13084" width="4.140625" style="88" customWidth="1"/>
    <col min="13085" max="13085" width="4.42578125" style="88" customWidth="1"/>
    <col min="13086" max="13086" width="5.140625" style="88" customWidth="1"/>
    <col min="13087" max="13087" width="6.28515625" style="88" customWidth="1"/>
    <col min="13088" max="13088" width="6.7109375" style="88" customWidth="1"/>
    <col min="13089" max="13089" width="6.140625" style="88" customWidth="1"/>
    <col min="13090" max="13090" width="3.5703125" style="88" customWidth="1"/>
    <col min="13091" max="13091" width="3" style="88" customWidth="1"/>
    <col min="13092" max="13092" width="3.28515625" style="88" customWidth="1"/>
    <col min="13093" max="13093" width="3.140625" style="88" customWidth="1"/>
    <col min="13094" max="13094" width="4.140625" style="88" customWidth="1"/>
    <col min="13095" max="13095" width="4.42578125" style="88" customWidth="1"/>
    <col min="13096" max="13096" width="5.140625" style="88" customWidth="1"/>
    <col min="13097" max="13097" width="6.28515625" style="88" customWidth="1"/>
    <col min="13098" max="13098" width="6.7109375" style="88" customWidth="1"/>
    <col min="13099" max="13099" width="5.42578125" style="88" customWidth="1"/>
    <col min="13100" max="13100" width="3.5703125" style="88" customWidth="1"/>
    <col min="13101" max="13101" width="2.85546875" style="88" customWidth="1"/>
    <col min="13102" max="13102" width="3" style="88" customWidth="1"/>
    <col min="13103" max="13103" width="2.28515625" style="88" customWidth="1"/>
    <col min="13104" max="13104" width="4.140625" style="88" customWidth="1"/>
    <col min="13105" max="13105" width="4.42578125" style="88" customWidth="1"/>
    <col min="13106" max="13106" width="5.140625" style="88" customWidth="1"/>
    <col min="13107" max="13107" width="6.28515625" style="88" customWidth="1"/>
    <col min="13108" max="13108" width="6.7109375" style="88" customWidth="1"/>
    <col min="13109" max="13109" width="6.140625" style="88" customWidth="1"/>
    <col min="13110" max="13110" width="3.5703125" style="88" customWidth="1"/>
    <col min="13111" max="13111" width="2.85546875" style="88" customWidth="1"/>
    <col min="13112" max="13112" width="3.140625" style="88" customWidth="1"/>
    <col min="13113" max="13113" width="3" style="88" customWidth="1"/>
    <col min="13114" max="13114" width="4.140625" style="88" customWidth="1"/>
    <col min="13115" max="13115" width="4.42578125" style="88" customWidth="1"/>
    <col min="13116" max="13116" width="5.140625" style="88" customWidth="1"/>
    <col min="13117" max="13117" width="6.28515625" style="88" customWidth="1"/>
    <col min="13118" max="13118" width="6.7109375" style="88" customWidth="1"/>
    <col min="13119" max="13119" width="3.85546875" style="88" customWidth="1"/>
    <col min="13120" max="13122" width="7.7109375" style="88" customWidth="1"/>
    <col min="13123" max="13123" width="8.42578125" style="88" customWidth="1"/>
    <col min="13124" max="13125" width="7.7109375" style="88" customWidth="1"/>
    <col min="13126" max="13126" width="11.5703125" style="88" customWidth="1"/>
    <col min="13127" max="13127" width="10" style="88" customWidth="1"/>
    <col min="13128" max="13128" width="8.7109375" style="88" customWidth="1"/>
    <col min="13129" max="13129" width="2.7109375" style="88" customWidth="1"/>
    <col min="13130" max="13130" width="0" style="88" hidden="1" customWidth="1"/>
    <col min="13131" max="13312" width="9.140625" style="88"/>
    <col min="13313" max="13313" width="4.140625" style="88" customWidth="1"/>
    <col min="13314" max="13314" width="29.85546875" style="88" customWidth="1"/>
    <col min="13315" max="13315" width="6.140625" style="88" customWidth="1"/>
    <col min="13316" max="13316" width="3.5703125" style="88" customWidth="1"/>
    <col min="13317" max="13317" width="3.140625" style="88" customWidth="1"/>
    <col min="13318" max="13318" width="3.28515625" style="88" customWidth="1"/>
    <col min="13319" max="13319" width="3.140625" style="88" customWidth="1"/>
    <col min="13320" max="13320" width="4.140625" style="88" customWidth="1"/>
    <col min="13321" max="13321" width="4.42578125" style="88" customWidth="1"/>
    <col min="13322" max="13322" width="5.140625" style="88" customWidth="1"/>
    <col min="13323" max="13323" width="6.28515625" style="88" customWidth="1"/>
    <col min="13324" max="13324" width="6.7109375" style="88" customWidth="1"/>
    <col min="13325" max="13325" width="6" style="88" customWidth="1"/>
    <col min="13326" max="13326" width="3.5703125" style="88" customWidth="1"/>
    <col min="13327" max="13327" width="3.140625" style="88" customWidth="1"/>
    <col min="13328" max="13328" width="3.5703125" style="88" customWidth="1"/>
    <col min="13329" max="13329" width="2.28515625" style="88" customWidth="1"/>
    <col min="13330" max="13330" width="4.140625" style="88" customWidth="1"/>
    <col min="13331" max="13331" width="4.42578125" style="88" customWidth="1"/>
    <col min="13332" max="13332" width="5.140625" style="88" customWidth="1"/>
    <col min="13333" max="13333" width="6.28515625" style="88" customWidth="1"/>
    <col min="13334" max="13334" width="6.7109375" style="88" customWidth="1"/>
    <col min="13335" max="13335" width="5.42578125" style="88" customWidth="1"/>
    <col min="13336" max="13336" width="3.5703125" style="88" customWidth="1"/>
    <col min="13337" max="13338" width="3.28515625" style="88" customWidth="1"/>
    <col min="13339" max="13339" width="3.140625" style="88" customWidth="1"/>
    <col min="13340" max="13340" width="4.140625" style="88" customWidth="1"/>
    <col min="13341" max="13341" width="4.42578125" style="88" customWidth="1"/>
    <col min="13342" max="13342" width="5.140625" style="88" customWidth="1"/>
    <col min="13343" max="13343" width="6.28515625" style="88" customWidth="1"/>
    <col min="13344" max="13344" width="6.7109375" style="88" customWidth="1"/>
    <col min="13345" max="13345" width="6.140625" style="88" customWidth="1"/>
    <col min="13346" max="13346" width="3.5703125" style="88" customWidth="1"/>
    <col min="13347" max="13347" width="3" style="88" customWidth="1"/>
    <col min="13348" max="13348" width="3.28515625" style="88" customWidth="1"/>
    <col min="13349" max="13349" width="3.140625" style="88" customWidth="1"/>
    <col min="13350" max="13350" width="4.140625" style="88" customWidth="1"/>
    <col min="13351" max="13351" width="4.42578125" style="88" customWidth="1"/>
    <col min="13352" max="13352" width="5.140625" style="88" customWidth="1"/>
    <col min="13353" max="13353" width="6.28515625" style="88" customWidth="1"/>
    <col min="13354" max="13354" width="6.7109375" style="88" customWidth="1"/>
    <col min="13355" max="13355" width="5.42578125" style="88" customWidth="1"/>
    <col min="13356" max="13356" width="3.5703125" style="88" customWidth="1"/>
    <col min="13357" max="13357" width="2.85546875" style="88" customWidth="1"/>
    <col min="13358" max="13358" width="3" style="88" customWidth="1"/>
    <col min="13359" max="13359" width="2.28515625" style="88" customWidth="1"/>
    <col min="13360" max="13360" width="4.140625" style="88" customWidth="1"/>
    <col min="13361" max="13361" width="4.42578125" style="88" customWidth="1"/>
    <col min="13362" max="13362" width="5.140625" style="88" customWidth="1"/>
    <col min="13363" max="13363" width="6.28515625" style="88" customWidth="1"/>
    <col min="13364" max="13364" width="6.7109375" style="88" customWidth="1"/>
    <col min="13365" max="13365" width="6.140625" style="88" customWidth="1"/>
    <col min="13366" max="13366" width="3.5703125" style="88" customWidth="1"/>
    <col min="13367" max="13367" width="2.85546875" style="88" customWidth="1"/>
    <col min="13368" max="13368" width="3.140625" style="88" customWidth="1"/>
    <col min="13369" max="13369" width="3" style="88" customWidth="1"/>
    <col min="13370" max="13370" width="4.140625" style="88" customWidth="1"/>
    <col min="13371" max="13371" width="4.42578125" style="88" customWidth="1"/>
    <col min="13372" max="13372" width="5.140625" style="88" customWidth="1"/>
    <col min="13373" max="13373" width="6.28515625" style="88" customWidth="1"/>
    <col min="13374" max="13374" width="6.7109375" style="88" customWidth="1"/>
    <col min="13375" max="13375" width="3.85546875" style="88" customWidth="1"/>
    <col min="13376" max="13378" width="7.7109375" style="88" customWidth="1"/>
    <col min="13379" max="13379" width="8.42578125" style="88" customWidth="1"/>
    <col min="13380" max="13381" width="7.7109375" style="88" customWidth="1"/>
    <col min="13382" max="13382" width="11.5703125" style="88" customWidth="1"/>
    <col min="13383" max="13383" width="10" style="88" customWidth="1"/>
    <col min="13384" max="13384" width="8.7109375" style="88" customWidth="1"/>
    <col min="13385" max="13385" width="2.7109375" style="88" customWidth="1"/>
    <col min="13386" max="13386" width="0" style="88" hidden="1" customWidth="1"/>
    <col min="13387" max="13568" width="9.140625" style="88"/>
    <col min="13569" max="13569" width="4.140625" style="88" customWidth="1"/>
    <col min="13570" max="13570" width="29.85546875" style="88" customWidth="1"/>
    <col min="13571" max="13571" width="6.140625" style="88" customWidth="1"/>
    <col min="13572" max="13572" width="3.5703125" style="88" customWidth="1"/>
    <col min="13573" max="13573" width="3.140625" style="88" customWidth="1"/>
    <col min="13574" max="13574" width="3.28515625" style="88" customWidth="1"/>
    <col min="13575" max="13575" width="3.140625" style="88" customWidth="1"/>
    <col min="13576" max="13576" width="4.140625" style="88" customWidth="1"/>
    <col min="13577" max="13577" width="4.42578125" style="88" customWidth="1"/>
    <col min="13578" max="13578" width="5.140625" style="88" customWidth="1"/>
    <col min="13579" max="13579" width="6.28515625" style="88" customWidth="1"/>
    <col min="13580" max="13580" width="6.7109375" style="88" customWidth="1"/>
    <col min="13581" max="13581" width="6" style="88" customWidth="1"/>
    <col min="13582" max="13582" width="3.5703125" style="88" customWidth="1"/>
    <col min="13583" max="13583" width="3.140625" style="88" customWidth="1"/>
    <col min="13584" max="13584" width="3.5703125" style="88" customWidth="1"/>
    <col min="13585" max="13585" width="2.28515625" style="88" customWidth="1"/>
    <col min="13586" max="13586" width="4.140625" style="88" customWidth="1"/>
    <col min="13587" max="13587" width="4.42578125" style="88" customWidth="1"/>
    <col min="13588" max="13588" width="5.140625" style="88" customWidth="1"/>
    <col min="13589" max="13589" width="6.28515625" style="88" customWidth="1"/>
    <col min="13590" max="13590" width="6.7109375" style="88" customWidth="1"/>
    <col min="13591" max="13591" width="5.42578125" style="88" customWidth="1"/>
    <col min="13592" max="13592" width="3.5703125" style="88" customWidth="1"/>
    <col min="13593" max="13594" width="3.28515625" style="88" customWidth="1"/>
    <col min="13595" max="13595" width="3.140625" style="88" customWidth="1"/>
    <col min="13596" max="13596" width="4.140625" style="88" customWidth="1"/>
    <col min="13597" max="13597" width="4.42578125" style="88" customWidth="1"/>
    <col min="13598" max="13598" width="5.140625" style="88" customWidth="1"/>
    <col min="13599" max="13599" width="6.28515625" style="88" customWidth="1"/>
    <col min="13600" max="13600" width="6.7109375" style="88" customWidth="1"/>
    <col min="13601" max="13601" width="6.140625" style="88" customWidth="1"/>
    <col min="13602" max="13602" width="3.5703125" style="88" customWidth="1"/>
    <col min="13603" max="13603" width="3" style="88" customWidth="1"/>
    <col min="13604" max="13604" width="3.28515625" style="88" customWidth="1"/>
    <col min="13605" max="13605" width="3.140625" style="88" customWidth="1"/>
    <col min="13606" max="13606" width="4.140625" style="88" customWidth="1"/>
    <col min="13607" max="13607" width="4.42578125" style="88" customWidth="1"/>
    <col min="13608" max="13608" width="5.140625" style="88" customWidth="1"/>
    <col min="13609" max="13609" width="6.28515625" style="88" customWidth="1"/>
    <col min="13610" max="13610" width="6.7109375" style="88" customWidth="1"/>
    <col min="13611" max="13611" width="5.42578125" style="88" customWidth="1"/>
    <col min="13612" max="13612" width="3.5703125" style="88" customWidth="1"/>
    <col min="13613" max="13613" width="2.85546875" style="88" customWidth="1"/>
    <col min="13614" max="13614" width="3" style="88" customWidth="1"/>
    <col min="13615" max="13615" width="2.28515625" style="88" customWidth="1"/>
    <col min="13616" max="13616" width="4.140625" style="88" customWidth="1"/>
    <col min="13617" max="13617" width="4.42578125" style="88" customWidth="1"/>
    <col min="13618" max="13618" width="5.140625" style="88" customWidth="1"/>
    <col min="13619" max="13619" width="6.28515625" style="88" customWidth="1"/>
    <col min="13620" max="13620" width="6.7109375" style="88" customWidth="1"/>
    <col min="13621" max="13621" width="6.140625" style="88" customWidth="1"/>
    <col min="13622" max="13622" width="3.5703125" style="88" customWidth="1"/>
    <col min="13623" max="13623" width="2.85546875" style="88" customWidth="1"/>
    <col min="13624" max="13624" width="3.140625" style="88" customWidth="1"/>
    <col min="13625" max="13625" width="3" style="88" customWidth="1"/>
    <col min="13626" max="13626" width="4.140625" style="88" customWidth="1"/>
    <col min="13627" max="13627" width="4.42578125" style="88" customWidth="1"/>
    <col min="13628" max="13628" width="5.140625" style="88" customWidth="1"/>
    <col min="13629" max="13629" width="6.28515625" style="88" customWidth="1"/>
    <col min="13630" max="13630" width="6.7109375" style="88" customWidth="1"/>
    <col min="13631" max="13631" width="3.85546875" style="88" customWidth="1"/>
    <col min="13632" max="13634" width="7.7109375" style="88" customWidth="1"/>
    <col min="13635" max="13635" width="8.42578125" style="88" customWidth="1"/>
    <col min="13636" max="13637" width="7.7109375" style="88" customWidth="1"/>
    <col min="13638" max="13638" width="11.5703125" style="88" customWidth="1"/>
    <col min="13639" max="13639" width="10" style="88" customWidth="1"/>
    <col min="13640" max="13640" width="8.7109375" style="88" customWidth="1"/>
    <col min="13641" max="13641" width="2.7109375" style="88" customWidth="1"/>
    <col min="13642" max="13642" width="0" style="88" hidden="1" customWidth="1"/>
    <col min="13643" max="13824" width="9.140625" style="88"/>
    <col min="13825" max="13825" width="4.140625" style="88" customWidth="1"/>
    <col min="13826" max="13826" width="29.85546875" style="88" customWidth="1"/>
    <col min="13827" max="13827" width="6.140625" style="88" customWidth="1"/>
    <col min="13828" max="13828" width="3.5703125" style="88" customWidth="1"/>
    <col min="13829" max="13829" width="3.140625" style="88" customWidth="1"/>
    <col min="13830" max="13830" width="3.28515625" style="88" customWidth="1"/>
    <col min="13831" max="13831" width="3.140625" style="88" customWidth="1"/>
    <col min="13832" max="13832" width="4.140625" style="88" customWidth="1"/>
    <col min="13833" max="13833" width="4.42578125" style="88" customWidth="1"/>
    <col min="13834" max="13834" width="5.140625" style="88" customWidth="1"/>
    <col min="13835" max="13835" width="6.28515625" style="88" customWidth="1"/>
    <col min="13836" max="13836" width="6.7109375" style="88" customWidth="1"/>
    <col min="13837" max="13837" width="6" style="88" customWidth="1"/>
    <col min="13838" max="13838" width="3.5703125" style="88" customWidth="1"/>
    <col min="13839" max="13839" width="3.140625" style="88" customWidth="1"/>
    <col min="13840" max="13840" width="3.5703125" style="88" customWidth="1"/>
    <col min="13841" max="13841" width="2.28515625" style="88" customWidth="1"/>
    <col min="13842" max="13842" width="4.140625" style="88" customWidth="1"/>
    <col min="13843" max="13843" width="4.42578125" style="88" customWidth="1"/>
    <col min="13844" max="13844" width="5.140625" style="88" customWidth="1"/>
    <col min="13845" max="13845" width="6.28515625" style="88" customWidth="1"/>
    <col min="13846" max="13846" width="6.7109375" style="88" customWidth="1"/>
    <col min="13847" max="13847" width="5.42578125" style="88" customWidth="1"/>
    <col min="13848" max="13848" width="3.5703125" style="88" customWidth="1"/>
    <col min="13849" max="13850" width="3.28515625" style="88" customWidth="1"/>
    <col min="13851" max="13851" width="3.140625" style="88" customWidth="1"/>
    <col min="13852" max="13852" width="4.140625" style="88" customWidth="1"/>
    <col min="13853" max="13853" width="4.42578125" style="88" customWidth="1"/>
    <col min="13854" max="13854" width="5.140625" style="88" customWidth="1"/>
    <col min="13855" max="13855" width="6.28515625" style="88" customWidth="1"/>
    <col min="13856" max="13856" width="6.7109375" style="88" customWidth="1"/>
    <col min="13857" max="13857" width="6.140625" style="88" customWidth="1"/>
    <col min="13858" max="13858" width="3.5703125" style="88" customWidth="1"/>
    <col min="13859" max="13859" width="3" style="88" customWidth="1"/>
    <col min="13860" max="13860" width="3.28515625" style="88" customWidth="1"/>
    <col min="13861" max="13861" width="3.140625" style="88" customWidth="1"/>
    <col min="13862" max="13862" width="4.140625" style="88" customWidth="1"/>
    <col min="13863" max="13863" width="4.42578125" style="88" customWidth="1"/>
    <col min="13864" max="13864" width="5.140625" style="88" customWidth="1"/>
    <col min="13865" max="13865" width="6.28515625" style="88" customWidth="1"/>
    <col min="13866" max="13866" width="6.7109375" style="88" customWidth="1"/>
    <col min="13867" max="13867" width="5.42578125" style="88" customWidth="1"/>
    <col min="13868" max="13868" width="3.5703125" style="88" customWidth="1"/>
    <col min="13869" max="13869" width="2.85546875" style="88" customWidth="1"/>
    <col min="13870" max="13870" width="3" style="88" customWidth="1"/>
    <col min="13871" max="13871" width="2.28515625" style="88" customWidth="1"/>
    <col min="13872" max="13872" width="4.140625" style="88" customWidth="1"/>
    <col min="13873" max="13873" width="4.42578125" style="88" customWidth="1"/>
    <col min="13874" max="13874" width="5.140625" style="88" customWidth="1"/>
    <col min="13875" max="13875" width="6.28515625" style="88" customWidth="1"/>
    <col min="13876" max="13876" width="6.7109375" style="88" customWidth="1"/>
    <col min="13877" max="13877" width="6.140625" style="88" customWidth="1"/>
    <col min="13878" max="13878" width="3.5703125" style="88" customWidth="1"/>
    <col min="13879" max="13879" width="2.85546875" style="88" customWidth="1"/>
    <col min="13880" max="13880" width="3.140625" style="88" customWidth="1"/>
    <col min="13881" max="13881" width="3" style="88" customWidth="1"/>
    <col min="13882" max="13882" width="4.140625" style="88" customWidth="1"/>
    <col min="13883" max="13883" width="4.42578125" style="88" customWidth="1"/>
    <col min="13884" max="13884" width="5.140625" style="88" customWidth="1"/>
    <col min="13885" max="13885" width="6.28515625" style="88" customWidth="1"/>
    <col min="13886" max="13886" width="6.7109375" style="88" customWidth="1"/>
    <col min="13887" max="13887" width="3.85546875" style="88" customWidth="1"/>
    <col min="13888" max="13890" width="7.7109375" style="88" customWidth="1"/>
    <col min="13891" max="13891" width="8.42578125" style="88" customWidth="1"/>
    <col min="13892" max="13893" width="7.7109375" style="88" customWidth="1"/>
    <col min="13894" max="13894" width="11.5703125" style="88" customWidth="1"/>
    <col min="13895" max="13895" width="10" style="88" customWidth="1"/>
    <col min="13896" max="13896" width="8.7109375" style="88" customWidth="1"/>
    <col min="13897" max="13897" width="2.7109375" style="88" customWidth="1"/>
    <col min="13898" max="13898" width="0" style="88" hidden="1" customWidth="1"/>
    <col min="13899" max="14080" width="9.140625" style="88"/>
    <col min="14081" max="14081" width="4.140625" style="88" customWidth="1"/>
    <col min="14082" max="14082" width="29.85546875" style="88" customWidth="1"/>
    <col min="14083" max="14083" width="6.140625" style="88" customWidth="1"/>
    <col min="14084" max="14084" width="3.5703125" style="88" customWidth="1"/>
    <col min="14085" max="14085" width="3.140625" style="88" customWidth="1"/>
    <col min="14086" max="14086" width="3.28515625" style="88" customWidth="1"/>
    <col min="14087" max="14087" width="3.140625" style="88" customWidth="1"/>
    <col min="14088" max="14088" width="4.140625" style="88" customWidth="1"/>
    <col min="14089" max="14089" width="4.42578125" style="88" customWidth="1"/>
    <col min="14090" max="14090" width="5.140625" style="88" customWidth="1"/>
    <col min="14091" max="14091" width="6.28515625" style="88" customWidth="1"/>
    <col min="14092" max="14092" width="6.7109375" style="88" customWidth="1"/>
    <col min="14093" max="14093" width="6" style="88" customWidth="1"/>
    <col min="14094" max="14094" width="3.5703125" style="88" customWidth="1"/>
    <col min="14095" max="14095" width="3.140625" style="88" customWidth="1"/>
    <col min="14096" max="14096" width="3.5703125" style="88" customWidth="1"/>
    <col min="14097" max="14097" width="2.28515625" style="88" customWidth="1"/>
    <col min="14098" max="14098" width="4.140625" style="88" customWidth="1"/>
    <col min="14099" max="14099" width="4.42578125" style="88" customWidth="1"/>
    <col min="14100" max="14100" width="5.140625" style="88" customWidth="1"/>
    <col min="14101" max="14101" width="6.28515625" style="88" customWidth="1"/>
    <col min="14102" max="14102" width="6.7109375" style="88" customWidth="1"/>
    <col min="14103" max="14103" width="5.42578125" style="88" customWidth="1"/>
    <col min="14104" max="14104" width="3.5703125" style="88" customWidth="1"/>
    <col min="14105" max="14106" width="3.28515625" style="88" customWidth="1"/>
    <col min="14107" max="14107" width="3.140625" style="88" customWidth="1"/>
    <col min="14108" max="14108" width="4.140625" style="88" customWidth="1"/>
    <col min="14109" max="14109" width="4.42578125" style="88" customWidth="1"/>
    <col min="14110" max="14110" width="5.140625" style="88" customWidth="1"/>
    <col min="14111" max="14111" width="6.28515625" style="88" customWidth="1"/>
    <col min="14112" max="14112" width="6.7109375" style="88" customWidth="1"/>
    <col min="14113" max="14113" width="6.140625" style="88" customWidth="1"/>
    <col min="14114" max="14114" width="3.5703125" style="88" customWidth="1"/>
    <col min="14115" max="14115" width="3" style="88" customWidth="1"/>
    <col min="14116" max="14116" width="3.28515625" style="88" customWidth="1"/>
    <col min="14117" max="14117" width="3.140625" style="88" customWidth="1"/>
    <col min="14118" max="14118" width="4.140625" style="88" customWidth="1"/>
    <col min="14119" max="14119" width="4.42578125" style="88" customWidth="1"/>
    <col min="14120" max="14120" width="5.140625" style="88" customWidth="1"/>
    <col min="14121" max="14121" width="6.28515625" style="88" customWidth="1"/>
    <col min="14122" max="14122" width="6.7109375" style="88" customWidth="1"/>
    <col min="14123" max="14123" width="5.42578125" style="88" customWidth="1"/>
    <col min="14124" max="14124" width="3.5703125" style="88" customWidth="1"/>
    <col min="14125" max="14125" width="2.85546875" style="88" customWidth="1"/>
    <col min="14126" max="14126" width="3" style="88" customWidth="1"/>
    <col min="14127" max="14127" width="2.28515625" style="88" customWidth="1"/>
    <col min="14128" max="14128" width="4.140625" style="88" customWidth="1"/>
    <col min="14129" max="14129" width="4.42578125" style="88" customWidth="1"/>
    <col min="14130" max="14130" width="5.140625" style="88" customWidth="1"/>
    <col min="14131" max="14131" width="6.28515625" style="88" customWidth="1"/>
    <col min="14132" max="14132" width="6.7109375" style="88" customWidth="1"/>
    <col min="14133" max="14133" width="6.140625" style="88" customWidth="1"/>
    <col min="14134" max="14134" width="3.5703125" style="88" customWidth="1"/>
    <col min="14135" max="14135" width="2.85546875" style="88" customWidth="1"/>
    <col min="14136" max="14136" width="3.140625" style="88" customWidth="1"/>
    <col min="14137" max="14137" width="3" style="88" customWidth="1"/>
    <col min="14138" max="14138" width="4.140625" style="88" customWidth="1"/>
    <col min="14139" max="14139" width="4.42578125" style="88" customWidth="1"/>
    <col min="14140" max="14140" width="5.140625" style="88" customWidth="1"/>
    <col min="14141" max="14141" width="6.28515625" style="88" customWidth="1"/>
    <col min="14142" max="14142" width="6.7109375" style="88" customWidth="1"/>
    <col min="14143" max="14143" width="3.85546875" style="88" customWidth="1"/>
    <col min="14144" max="14146" width="7.7109375" style="88" customWidth="1"/>
    <col min="14147" max="14147" width="8.42578125" style="88" customWidth="1"/>
    <col min="14148" max="14149" width="7.7109375" style="88" customWidth="1"/>
    <col min="14150" max="14150" width="11.5703125" style="88" customWidth="1"/>
    <col min="14151" max="14151" width="10" style="88" customWidth="1"/>
    <col min="14152" max="14152" width="8.7109375" style="88" customWidth="1"/>
    <col min="14153" max="14153" width="2.7109375" style="88" customWidth="1"/>
    <col min="14154" max="14154" width="0" style="88" hidden="1" customWidth="1"/>
    <col min="14155" max="14336" width="9.140625" style="88"/>
    <col min="14337" max="14337" width="4.140625" style="88" customWidth="1"/>
    <col min="14338" max="14338" width="29.85546875" style="88" customWidth="1"/>
    <col min="14339" max="14339" width="6.140625" style="88" customWidth="1"/>
    <col min="14340" max="14340" width="3.5703125" style="88" customWidth="1"/>
    <col min="14341" max="14341" width="3.140625" style="88" customWidth="1"/>
    <col min="14342" max="14342" width="3.28515625" style="88" customWidth="1"/>
    <col min="14343" max="14343" width="3.140625" style="88" customWidth="1"/>
    <col min="14344" max="14344" width="4.140625" style="88" customWidth="1"/>
    <col min="14345" max="14345" width="4.42578125" style="88" customWidth="1"/>
    <col min="14346" max="14346" width="5.140625" style="88" customWidth="1"/>
    <col min="14347" max="14347" width="6.28515625" style="88" customWidth="1"/>
    <col min="14348" max="14348" width="6.7109375" style="88" customWidth="1"/>
    <col min="14349" max="14349" width="6" style="88" customWidth="1"/>
    <col min="14350" max="14350" width="3.5703125" style="88" customWidth="1"/>
    <col min="14351" max="14351" width="3.140625" style="88" customWidth="1"/>
    <col min="14352" max="14352" width="3.5703125" style="88" customWidth="1"/>
    <col min="14353" max="14353" width="2.28515625" style="88" customWidth="1"/>
    <col min="14354" max="14354" width="4.140625" style="88" customWidth="1"/>
    <col min="14355" max="14355" width="4.42578125" style="88" customWidth="1"/>
    <col min="14356" max="14356" width="5.140625" style="88" customWidth="1"/>
    <col min="14357" max="14357" width="6.28515625" style="88" customWidth="1"/>
    <col min="14358" max="14358" width="6.7109375" style="88" customWidth="1"/>
    <col min="14359" max="14359" width="5.42578125" style="88" customWidth="1"/>
    <col min="14360" max="14360" width="3.5703125" style="88" customWidth="1"/>
    <col min="14361" max="14362" width="3.28515625" style="88" customWidth="1"/>
    <col min="14363" max="14363" width="3.140625" style="88" customWidth="1"/>
    <col min="14364" max="14364" width="4.140625" style="88" customWidth="1"/>
    <col min="14365" max="14365" width="4.42578125" style="88" customWidth="1"/>
    <col min="14366" max="14366" width="5.140625" style="88" customWidth="1"/>
    <col min="14367" max="14367" width="6.28515625" style="88" customWidth="1"/>
    <col min="14368" max="14368" width="6.7109375" style="88" customWidth="1"/>
    <col min="14369" max="14369" width="6.140625" style="88" customWidth="1"/>
    <col min="14370" max="14370" width="3.5703125" style="88" customWidth="1"/>
    <col min="14371" max="14371" width="3" style="88" customWidth="1"/>
    <col min="14372" max="14372" width="3.28515625" style="88" customWidth="1"/>
    <col min="14373" max="14373" width="3.140625" style="88" customWidth="1"/>
    <col min="14374" max="14374" width="4.140625" style="88" customWidth="1"/>
    <col min="14375" max="14375" width="4.42578125" style="88" customWidth="1"/>
    <col min="14376" max="14376" width="5.140625" style="88" customWidth="1"/>
    <col min="14377" max="14377" width="6.28515625" style="88" customWidth="1"/>
    <col min="14378" max="14378" width="6.7109375" style="88" customWidth="1"/>
    <col min="14379" max="14379" width="5.42578125" style="88" customWidth="1"/>
    <col min="14380" max="14380" width="3.5703125" style="88" customWidth="1"/>
    <col min="14381" max="14381" width="2.85546875" style="88" customWidth="1"/>
    <col min="14382" max="14382" width="3" style="88" customWidth="1"/>
    <col min="14383" max="14383" width="2.28515625" style="88" customWidth="1"/>
    <col min="14384" max="14384" width="4.140625" style="88" customWidth="1"/>
    <col min="14385" max="14385" width="4.42578125" style="88" customWidth="1"/>
    <col min="14386" max="14386" width="5.140625" style="88" customWidth="1"/>
    <col min="14387" max="14387" width="6.28515625" style="88" customWidth="1"/>
    <col min="14388" max="14388" width="6.7109375" style="88" customWidth="1"/>
    <col min="14389" max="14389" width="6.140625" style="88" customWidth="1"/>
    <col min="14390" max="14390" width="3.5703125" style="88" customWidth="1"/>
    <col min="14391" max="14391" width="2.85546875" style="88" customWidth="1"/>
    <col min="14392" max="14392" width="3.140625" style="88" customWidth="1"/>
    <col min="14393" max="14393" width="3" style="88" customWidth="1"/>
    <col min="14394" max="14394" width="4.140625" style="88" customWidth="1"/>
    <col min="14395" max="14395" width="4.42578125" style="88" customWidth="1"/>
    <col min="14396" max="14396" width="5.140625" style="88" customWidth="1"/>
    <col min="14397" max="14397" width="6.28515625" style="88" customWidth="1"/>
    <col min="14398" max="14398" width="6.7109375" style="88" customWidth="1"/>
    <col min="14399" max="14399" width="3.85546875" style="88" customWidth="1"/>
    <col min="14400" max="14402" width="7.7109375" style="88" customWidth="1"/>
    <col min="14403" max="14403" width="8.42578125" style="88" customWidth="1"/>
    <col min="14404" max="14405" width="7.7109375" style="88" customWidth="1"/>
    <col min="14406" max="14406" width="11.5703125" style="88" customWidth="1"/>
    <col min="14407" max="14407" width="10" style="88" customWidth="1"/>
    <col min="14408" max="14408" width="8.7109375" style="88" customWidth="1"/>
    <col min="14409" max="14409" width="2.7109375" style="88" customWidth="1"/>
    <col min="14410" max="14410" width="0" style="88" hidden="1" customWidth="1"/>
    <col min="14411" max="14592" width="9.140625" style="88"/>
    <col min="14593" max="14593" width="4.140625" style="88" customWidth="1"/>
    <col min="14594" max="14594" width="29.85546875" style="88" customWidth="1"/>
    <col min="14595" max="14595" width="6.140625" style="88" customWidth="1"/>
    <col min="14596" max="14596" width="3.5703125" style="88" customWidth="1"/>
    <col min="14597" max="14597" width="3.140625" style="88" customWidth="1"/>
    <col min="14598" max="14598" width="3.28515625" style="88" customWidth="1"/>
    <col min="14599" max="14599" width="3.140625" style="88" customWidth="1"/>
    <col min="14600" max="14600" width="4.140625" style="88" customWidth="1"/>
    <col min="14601" max="14601" width="4.42578125" style="88" customWidth="1"/>
    <col min="14602" max="14602" width="5.140625" style="88" customWidth="1"/>
    <col min="14603" max="14603" width="6.28515625" style="88" customWidth="1"/>
    <col min="14604" max="14604" width="6.7109375" style="88" customWidth="1"/>
    <col min="14605" max="14605" width="6" style="88" customWidth="1"/>
    <col min="14606" max="14606" width="3.5703125" style="88" customWidth="1"/>
    <col min="14607" max="14607" width="3.140625" style="88" customWidth="1"/>
    <col min="14608" max="14608" width="3.5703125" style="88" customWidth="1"/>
    <col min="14609" max="14609" width="2.28515625" style="88" customWidth="1"/>
    <col min="14610" max="14610" width="4.140625" style="88" customWidth="1"/>
    <col min="14611" max="14611" width="4.42578125" style="88" customWidth="1"/>
    <col min="14612" max="14612" width="5.140625" style="88" customWidth="1"/>
    <col min="14613" max="14613" width="6.28515625" style="88" customWidth="1"/>
    <col min="14614" max="14614" width="6.7109375" style="88" customWidth="1"/>
    <col min="14615" max="14615" width="5.42578125" style="88" customWidth="1"/>
    <col min="14616" max="14616" width="3.5703125" style="88" customWidth="1"/>
    <col min="14617" max="14618" width="3.28515625" style="88" customWidth="1"/>
    <col min="14619" max="14619" width="3.140625" style="88" customWidth="1"/>
    <col min="14620" max="14620" width="4.140625" style="88" customWidth="1"/>
    <col min="14621" max="14621" width="4.42578125" style="88" customWidth="1"/>
    <col min="14622" max="14622" width="5.140625" style="88" customWidth="1"/>
    <col min="14623" max="14623" width="6.28515625" style="88" customWidth="1"/>
    <col min="14624" max="14624" width="6.7109375" style="88" customWidth="1"/>
    <col min="14625" max="14625" width="6.140625" style="88" customWidth="1"/>
    <col min="14626" max="14626" width="3.5703125" style="88" customWidth="1"/>
    <col min="14627" max="14627" width="3" style="88" customWidth="1"/>
    <col min="14628" max="14628" width="3.28515625" style="88" customWidth="1"/>
    <col min="14629" max="14629" width="3.140625" style="88" customWidth="1"/>
    <col min="14630" max="14630" width="4.140625" style="88" customWidth="1"/>
    <col min="14631" max="14631" width="4.42578125" style="88" customWidth="1"/>
    <col min="14632" max="14632" width="5.140625" style="88" customWidth="1"/>
    <col min="14633" max="14633" width="6.28515625" style="88" customWidth="1"/>
    <col min="14634" max="14634" width="6.7109375" style="88" customWidth="1"/>
    <col min="14635" max="14635" width="5.42578125" style="88" customWidth="1"/>
    <col min="14636" max="14636" width="3.5703125" style="88" customWidth="1"/>
    <col min="14637" max="14637" width="2.85546875" style="88" customWidth="1"/>
    <col min="14638" max="14638" width="3" style="88" customWidth="1"/>
    <col min="14639" max="14639" width="2.28515625" style="88" customWidth="1"/>
    <col min="14640" max="14640" width="4.140625" style="88" customWidth="1"/>
    <col min="14641" max="14641" width="4.42578125" style="88" customWidth="1"/>
    <col min="14642" max="14642" width="5.140625" style="88" customWidth="1"/>
    <col min="14643" max="14643" width="6.28515625" style="88" customWidth="1"/>
    <col min="14644" max="14644" width="6.7109375" style="88" customWidth="1"/>
    <col min="14645" max="14645" width="6.140625" style="88" customWidth="1"/>
    <col min="14646" max="14646" width="3.5703125" style="88" customWidth="1"/>
    <col min="14647" max="14647" width="2.85546875" style="88" customWidth="1"/>
    <col min="14648" max="14648" width="3.140625" style="88" customWidth="1"/>
    <col min="14649" max="14649" width="3" style="88" customWidth="1"/>
    <col min="14650" max="14650" width="4.140625" style="88" customWidth="1"/>
    <col min="14651" max="14651" width="4.42578125" style="88" customWidth="1"/>
    <col min="14652" max="14652" width="5.140625" style="88" customWidth="1"/>
    <col min="14653" max="14653" width="6.28515625" style="88" customWidth="1"/>
    <col min="14654" max="14654" width="6.7109375" style="88" customWidth="1"/>
    <col min="14655" max="14655" width="3.85546875" style="88" customWidth="1"/>
    <col min="14656" max="14658" width="7.7109375" style="88" customWidth="1"/>
    <col min="14659" max="14659" width="8.42578125" style="88" customWidth="1"/>
    <col min="14660" max="14661" width="7.7109375" style="88" customWidth="1"/>
    <col min="14662" max="14662" width="11.5703125" style="88" customWidth="1"/>
    <col min="14663" max="14663" width="10" style="88" customWidth="1"/>
    <col min="14664" max="14664" width="8.7109375" style="88" customWidth="1"/>
    <col min="14665" max="14665" width="2.7109375" style="88" customWidth="1"/>
    <col min="14666" max="14666" width="0" style="88" hidden="1" customWidth="1"/>
    <col min="14667" max="14848" width="9.140625" style="88"/>
    <col min="14849" max="14849" width="4.140625" style="88" customWidth="1"/>
    <col min="14850" max="14850" width="29.85546875" style="88" customWidth="1"/>
    <col min="14851" max="14851" width="6.140625" style="88" customWidth="1"/>
    <col min="14852" max="14852" width="3.5703125" style="88" customWidth="1"/>
    <col min="14853" max="14853" width="3.140625" style="88" customWidth="1"/>
    <col min="14854" max="14854" width="3.28515625" style="88" customWidth="1"/>
    <col min="14855" max="14855" width="3.140625" style="88" customWidth="1"/>
    <col min="14856" max="14856" width="4.140625" style="88" customWidth="1"/>
    <col min="14857" max="14857" width="4.42578125" style="88" customWidth="1"/>
    <col min="14858" max="14858" width="5.140625" style="88" customWidth="1"/>
    <col min="14859" max="14859" width="6.28515625" style="88" customWidth="1"/>
    <col min="14860" max="14860" width="6.7109375" style="88" customWidth="1"/>
    <col min="14861" max="14861" width="6" style="88" customWidth="1"/>
    <col min="14862" max="14862" width="3.5703125" style="88" customWidth="1"/>
    <col min="14863" max="14863" width="3.140625" style="88" customWidth="1"/>
    <col min="14864" max="14864" width="3.5703125" style="88" customWidth="1"/>
    <col min="14865" max="14865" width="2.28515625" style="88" customWidth="1"/>
    <col min="14866" max="14866" width="4.140625" style="88" customWidth="1"/>
    <col min="14867" max="14867" width="4.42578125" style="88" customWidth="1"/>
    <col min="14868" max="14868" width="5.140625" style="88" customWidth="1"/>
    <col min="14869" max="14869" width="6.28515625" style="88" customWidth="1"/>
    <col min="14870" max="14870" width="6.7109375" style="88" customWidth="1"/>
    <col min="14871" max="14871" width="5.42578125" style="88" customWidth="1"/>
    <col min="14872" max="14872" width="3.5703125" style="88" customWidth="1"/>
    <col min="14873" max="14874" width="3.28515625" style="88" customWidth="1"/>
    <col min="14875" max="14875" width="3.140625" style="88" customWidth="1"/>
    <col min="14876" max="14876" width="4.140625" style="88" customWidth="1"/>
    <col min="14877" max="14877" width="4.42578125" style="88" customWidth="1"/>
    <col min="14878" max="14878" width="5.140625" style="88" customWidth="1"/>
    <col min="14879" max="14879" width="6.28515625" style="88" customWidth="1"/>
    <col min="14880" max="14880" width="6.7109375" style="88" customWidth="1"/>
    <col min="14881" max="14881" width="6.140625" style="88" customWidth="1"/>
    <col min="14882" max="14882" width="3.5703125" style="88" customWidth="1"/>
    <col min="14883" max="14883" width="3" style="88" customWidth="1"/>
    <col min="14884" max="14884" width="3.28515625" style="88" customWidth="1"/>
    <col min="14885" max="14885" width="3.140625" style="88" customWidth="1"/>
    <col min="14886" max="14886" width="4.140625" style="88" customWidth="1"/>
    <col min="14887" max="14887" width="4.42578125" style="88" customWidth="1"/>
    <col min="14888" max="14888" width="5.140625" style="88" customWidth="1"/>
    <col min="14889" max="14889" width="6.28515625" style="88" customWidth="1"/>
    <col min="14890" max="14890" width="6.7109375" style="88" customWidth="1"/>
    <col min="14891" max="14891" width="5.42578125" style="88" customWidth="1"/>
    <col min="14892" max="14892" width="3.5703125" style="88" customWidth="1"/>
    <col min="14893" max="14893" width="2.85546875" style="88" customWidth="1"/>
    <col min="14894" max="14894" width="3" style="88" customWidth="1"/>
    <col min="14895" max="14895" width="2.28515625" style="88" customWidth="1"/>
    <col min="14896" max="14896" width="4.140625" style="88" customWidth="1"/>
    <col min="14897" max="14897" width="4.42578125" style="88" customWidth="1"/>
    <col min="14898" max="14898" width="5.140625" style="88" customWidth="1"/>
    <col min="14899" max="14899" width="6.28515625" style="88" customWidth="1"/>
    <col min="14900" max="14900" width="6.7109375" style="88" customWidth="1"/>
    <col min="14901" max="14901" width="6.140625" style="88" customWidth="1"/>
    <col min="14902" max="14902" width="3.5703125" style="88" customWidth="1"/>
    <col min="14903" max="14903" width="2.85546875" style="88" customWidth="1"/>
    <col min="14904" max="14904" width="3.140625" style="88" customWidth="1"/>
    <col min="14905" max="14905" width="3" style="88" customWidth="1"/>
    <col min="14906" max="14906" width="4.140625" style="88" customWidth="1"/>
    <col min="14907" max="14907" width="4.42578125" style="88" customWidth="1"/>
    <col min="14908" max="14908" width="5.140625" style="88" customWidth="1"/>
    <col min="14909" max="14909" width="6.28515625" style="88" customWidth="1"/>
    <col min="14910" max="14910" width="6.7109375" style="88" customWidth="1"/>
    <col min="14911" max="14911" width="3.85546875" style="88" customWidth="1"/>
    <col min="14912" max="14914" width="7.7109375" style="88" customWidth="1"/>
    <col min="14915" max="14915" width="8.42578125" style="88" customWidth="1"/>
    <col min="14916" max="14917" width="7.7109375" style="88" customWidth="1"/>
    <col min="14918" max="14918" width="11.5703125" style="88" customWidth="1"/>
    <col min="14919" max="14919" width="10" style="88" customWidth="1"/>
    <col min="14920" max="14920" width="8.7109375" style="88" customWidth="1"/>
    <col min="14921" max="14921" width="2.7109375" style="88" customWidth="1"/>
    <col min="14922" max="14922" width="0" style="88" hidden="1" customWidth="1"/>
    <col min="14923" max="15104" width="9.140625" style="88"/>
    <col min="15105" max="15105" width="4.140625" style="88" customWidth="1"/>
    <col min="15106" max="15106" width="29.85546875" style="88" customWidth="1"/>
    <col min="15107" max="15107" width="6.140625" style="88" customWidth="1"/>
    <col min="15108" max="15108" width="3.5703125" style="88" customWidth="1"/>
    <col min="15109" max="15109" width="3.140625" style="88" customWidth="1"/>
    <col min="15110" max="15110" width="3.28515625" style="88" customWidth="1"/>
    <col min="15111" max="15111" width="3.140625" style="88" customWidth="1"/>
    <col min="15112" max="15112" width="4.140625" style="88" customWidth="1"/>
    <col min="15113" max="15113" width="4.42578125" style="88" customWidth="1"/>
    <col min="15114" max="15114" width="5.140625" style="88" customWidth="1"/>
    <col min="15115" max="15115" width="6.28515625" style="88" customWidth="1"/>
    <col min="15116" max="15116" width="6.7109375" style="88" customWidth="1"/>
    <col min="15117" max="15117" width="6" style="88" customWidth="1"/>
    <col min="15118" max="15118" width="3.5703125" style="88" customWidth="1"/>
    <col min="15119" max="15119" width="3.140625" style="88" customWidth="1"/>
    <col min="15120" max="15120" width="3.5703125" style="88" customWidth="1"/>
    <col min="15121" max="15121" width="2.28515625" style="88" customWidth="1"/>
    <col min="15122" max="15122" width="4.140625" style="88" customWidth="1"/>
    <col min="15123" max="15123" width="4.42578125" style="88" customWidth="1"/>
    <col min="15124" max="15124" width="5.140625" style="88" customWidth="1"/>
    <col min="15125" max="15125" width="6.28515625" style="88" customWidth="1"/>
    <col min="15126" max="15126" width="6.7109375" style="88" customWidth="1"/>
    <col min="15127" max="15127" width="5.42578125" style="88" customWidth="1"/>
    <col min="15128" max="15128" width="3.5703125" style="88" customWidth="1"/>
    <col min="15129" max="15130" width="3.28515625" style="88" customWidth="1"/>
    <col min="15131" max="15131" width="3.140625" style="88" customWidth="1"/>
    <col min="15132" max="15132" width="4.140625" style="88" customWidth="1"/>
    <col min="15133" max="15133" width="4.42578125" style="88" customWidth="1"/>
    <col min="15134" max="15134" width="5.140625" style="88" customWidth="1"/>
    <col min="15135" max="15135" width="6.28515625" style="88" customWidth="1"/>
    <col min="15136" max="15136" width="6.7109375" style="88" customWidth="1"/>
    <col min="15137" max="15137" width="6.140625" style="88" customWidth="1"/>
    <col min="15138" max="15138" width="3.5703125" style="88" customWidth="1"/>
    <col min="15139" max="15139" width="3" style="88" customWidth="1"/>
    <col min="15140" max="15140" width="3.28515625" style="88" customWidth="1"/>
    <col min="15141" max="15141" width="3.140625" style="88" customWidth="1"/>
    <col min="15142" max="15142" width="4.140625" style="88" customWidth="1"/>
    <col min="15143" max="15143" width="4.42578125" style="88" customWidth="1"/>
    <col min="15144" max="15144" width="5.140625" style="88" customWidth="1"/>
    <col min="15145" max="15145" width="6.28515625" style="88" customWidth="1"/>
    <col min="15146" max="15146" width="6.7109375" style="88" customWidth="1"/>
    <col min="15147" max="15147" width="5.42578125" style="88" customWidth="1"/>
    <col min="15148" max="15148" width="3.5703125" style="88" customWidth="1"/>
    <col min="15149" max="15149" width="2.85546875" style="88" customWidth="1"/>
    <col min="15150" max="15150" width="3" style="88" customWidth="1"/>
    <col min="15151" max="15151" width="2.28515625" style="88" customWidth="1"/>
    <col min="15152" max="15152" width="4.140625" style="88" customWidth="1"/>
    <col min="15153" max="15153" width="4.42578125" style="88" customWidth="1"/>
    <col min="15154" max="15154" width="5.140625" style="88" customWidth="1"/>
    <col min="15155" max="15155" width="6.28515625" style="88" customWidth="1"/>
    <col min="15156" max="15156" width="6.7109375" style="88" customWidth="1"/>
    <col min="15157" max="15157" width="6.140625" style="88" customWidth="1"/>
    <col min="15158" max="15158" width="3.5703125" style="88" customWidth="1"/>
    <col min="15159" max="15159" width="2.85546875" style="88" customWidth="1"/>
    <col min="15160" max="15160" width="3.140625" style="88" customWidth="1"/>
    <col min="15161" max="15161" width="3" style="88" customWidth="1"/>
    <col min="15162" max="15162" width="4.140625" style="88" customWidth="1"/>
    <col min="15163" max="15163" width="4.42578125" style="88" customWidth="1"/>
    <col min="15164" max="15164" width="5.140625" style="88" customWidth="1"/>
    <col min="15165" max="15165" width="6.28515625" style="88" customWidth="1"/>
    <col min="15166" max="15166" width="6.7109375" style="88" customWidth="1"/>
    <col min="15167" max="15167" width="3.85546875" style="88" customWidth="1"/>
    <col min="15168" max="15170" width="7.7109375" style="88" customWidth="1"/>
    <col min="15171" max="15171" width="8.42578125" style="88" customWidth="1"/>
    <col min="15172" max="15173" width="7.7109375" style="88" customWidth="1"/>
    <col min="15174" max="15174" width="11.5703125" style="88" customWidth="1"/>
    <col min="15175" max="15175" width="10" style="88" customWidth="1"/>
    <col min="15176" max="15176" width="8.7109375" style="88" customWidth="1"/>
    <col min="15177" max="15177" width="2.7109375" style="88" customWidth="1"/>
    <col min="15178" max="15178" width="0" style="88" hidden="1" customWidth="1"/>
    <col min="15179" max="15360" width="9.140625" style="88"/>
    <col min="15361" max="15361" width="4.140625" style="88" customWidth="1"/>
    <col min="15362" max="15362" width="29.85546875" style="88" customWidth="1"/>
    <col min="15363" max="15363" width="6.140625" style="88" customWidth="1"/>
    <col min="15364" max="15364" width="3.5703125" style="88" customWidth="1"/>
    <col min="15365" max="15365" width="3.140625" style="88" customWidth="1"/>
    <col min="15366" max="15366" width="3.28515625" style="88" customWidth="1"/>
    <col min="15367" max="15367" width="3.140625" style="88" customWidth="1"/>
    <col min="15368" max="15368" width="4.140625" style="88" customWidth="1"/>
    <col min="15369" max="15369" width="4.42578125" style="88" customWidth="1"/>
    <col min="15370" max="15370" width="5.140625" style="88" customWidth="1"/>
    <col min="15371" max="15371" width="6.28515625" style="88" customWidth="1"/>
    <col min="15372" max="15372" width="6.7109375" style="88" customWidth="1"/>
    <col min="15373" max="15373" width="6" style="88" customWidth="1"/>
    <col min="15374" max="15374" width="3.5703125" style="88" customWidth="1"/>
    <col min="15375" max="15375" width="3.140625" style="88" customWidth="1"/>
    <col min="15376" max="15376" width="3.5703125" style="88" customWidth="1"/>
    <col min="15377" max="15377" width="2.28515625" style="88" customWidth="1"/>
    <col min="15378" max="15378" width="4.140625" style="88" customWidth="1"/>
    <col min="15379" max="15379" width="4.42578125" style="88" customWidth="1"/>
    <col min="15380" max="15380" width="5.140625" style="88" customWidth="1"/>
    <col min="15381" max="15381" width="6.28515625" style="88" customWidth="1"/>
    <col min="15382" max="15382" width="6.7109375" style="88" customWidth="1"/>
    <col min="15383" max="15383" width="5.42578125" style="88" customWidth="1"/>
    <col min="15384" max="15384" width="3.5703125" style="88" customWidth="1"/>
    <col min="15385" max="15386" width="3.28515625" style="88" customWidth="1"/>
    <col min="15387" max="15387" width="3.140625" style="88" customWidth="1"/>
    <col min="15388" max="15388" width="4.140625" style="88" customWidth="1"/>
    <col min="15389" max="15389" width="4.42578125" style="88" customWidth="1"/>
    <col min="15390" max="15390" width="5.140625" style="88" customWidth="1"/>
    <col min="15391" max="15391" width="6.28515625" style="88" customWidth="1"/>
    <col min="15392" max="15392" width="6.7109375" style="88" customWidth="1"/>
    <col min="15393" max="15393" width="6.140625" style="88" customWidth="1"/>
    <col min="15394" max="15394" width="3.5703125" style="88" customWidth="1"/>
    <col min="15395" max="15395" width="3" style="88" customWidth="1"/>
    <col min="15396" max="15396" width="3.28515625" style="88" customWidth="1"/>
    <col min="15397" max="15397" width="3.140625" style="88" customWidth="1"/>
    <col min="15398" max="15398" width="4.140625" style="88" customWidth="1"/>
    <col min="15399" max="15399" width="4.42578125" style="88" customWidth="1"/>
    <col min="15400" max="15400" width="5.140625" style="88" customWidth="1"/>
    <col min="15401" max="15401" width="6.28515625" style="88" customWidth="1"/>
    <col min="15402" max="15402" width="6.7109375" style="88" customWidth="1"/>
    <col min="15403" max="15403" width="5.42578125" style="88" customWidth="1"/>
    <col min="15404" max="15404" width="3.5703125" style="88" customWidth="1"/>
    <col min="15405" max="15405" width="2.85546875" style="88" customWidth="1"/>
    <col min="15406" max="15406" width="3" style="88" customWidth="1"/>
    <col min="15407" max="15407" width="2.28515625" style="88" customWidth="1"/>
    <col min="15408" max="15408" width="4.140625" style="88" customWidth="1"/>
    <col min="15409" max="15409" width="4.42578125" style="88" customWidth="1"/>
    <col min="15410" max="15410" width="5.140625" style="88" customWidth="1"/>
    <col min="15411" max="15411" width="6.28515625" style="88" customWidth="1"/>
    <col min="15412" max="15412" width="6.7109375" style="88" customWidth="1"/>
    <col min="15413" max="15413" width="6.140625" style="88" customWidth="1"/>
    <col min="15414" max="15414" width="3.5703125" style="88" customWidth="1"/>
    <col min="15415" max="15415" width="2.85546875" style="88" customWidth="1"/>
    <col min="15416" max="15416" width="3.140625" style="88" customWidth="1"/>
    <col min="15417" max="15417" width="3" style="88" customWidth="1"/>
    <col min="15418" max="15418" width="4.140625" style="88" customWidth="1"/>
    <col min="15419" max="15419" width="4.42578125" style="88" customWidth="1"/>
    <col min="15420" max="15420" width="5.140625" style="88" customWidth="1"/>
    <col min="15421" max="15421" width="6.28515625" style="88" customWidth="1"/>
    <col min="15422" max="15422" width="6.7109375" style="88" customWidth="1"/>
    <col min="15423" max="15423" width="3.85546875" style="88" customWidth="1"/>
    <col min="15424" max="15426" width="7.7109375" style="88" customWidth="1"/>
    <col min="15427" max="15427" width="8.42578125" style="88" customWidth="1"/>
    <col min="15428" max="15429" width="7.7109375" style="88" customWidth="1"/>
    <col min="15430" max="15430" width="11.5703125" style="88" customWidth="1"/>
    <col min="15431" max="15431" width="10" style="88" customWidth="1"/>
    <col min="15432" max="15432" width="8.7109375" style="88" customWidth="1"/>
    <col min="15433" max="15433" width="2.7109375" style="88" customWidth="1"/>
    <col min="15434" max="15434" width="0" style="88" hidden="1" customWidth="1"/>
    <col min="15435" max="15616" width="9.140625" style="88"/>
    <col min="15617" max="15617" width="4.140625" style="88" customWidth="1"/>
    <col min="15618" max="15618" width="29.85546875" style="88" customWidth="1"/>
    <col min="15619" max="15619" width="6.140625" style="88" customWidth="1"/>
    <col min="15620" max="15620" width="3.5703125" style="88" customWidth="1"/>
    <col min="15621" max="15621" width="3.140625" style="88" customWidth="1"/>
    <col min="15622" max="15622" width="3.28515625" style="88" customWidth="1"/>
    <col min="15623" max="15623" width="3.140625" style="88" customWidth="1"/>
    <col min="15624" max="15624" width="4.140625" style="88" customWidth="1"/>
    <col min="15625" max="15625" width="4.42578125" style="88" customWidth="1"/>
    <col min="15626" max="15626" width="5.140625" style="88" customWidth="1"/>
    <col min="15627" max="15627" width="6.28515625" style="88" customWidth="1"/>
    <col min="15628" max="15628" width="6.7109375" style="88" customWidth="1"/>
    <col min="15629" max="15629" width="6" style="88" customWidth="1"/>
    <col min="15630" max="15630" width="3.5703125" style="88" customWidth="1"/>
    <col min="15631" max="15631" width="3.140625" style="88" customWidth="1"/>
    <col min="15632" max="15632" width="3.5703125" style="88" customWidth="1"/>
    <col min="15633" max="15633" width="2.28515625" style="88" customWidth="1"/>
    <col min="15634" max="15634" width="4.140625" style="88" customWidth="1"/>
    <col min="15635" max="15635" width="4.42578125" style="88" customWidth="1"/>
    <col min="15636" max="15636" width="5.140625" style="88" customWidth="1"/>
    <col min="15637" max="15637" width="6.28515625" style="88" customWidth="1"/>
    <col min="15638" max="15638" width="6.7109375" style="88" customWidth="1"/>
    <col min="15639" max="15639" width="5.42578125" style="88" customWidth="1"/>
    <col min="15640" max="15640" width="3.5703125" style="88" customWidth="1"/>
    <col min="15641" max="15642" width="3.28515625" style="88" customWidth="1"/>
    <col min="15643" max="15643" width="3.140625" style="88" customWidth="1"/>
    <col min="15644" max="15644" width="4.140625" style="88" customWidth="1"/>
    <col min="15645" max="15645" width="4.42578125" style="88" customWidth="1"/>
    <col min="15646" max="15646" width="5.140625" style="88" customWidth="1"/>
    <col min="15647" max="15647" width="6.28515625" style="88" customWidth="1"/>
    <col min="15648" max="15648" width="6.7109375" style="88" customWidth="1"/>
    <col min="15649" max="15649" width="6.140625" style="88" customWidth="1"/>
    <col min="15650" max="15650" width="3.5703125" style="88" customWidth="1"/>
    <col min="15651" max="15651" width="3" style="88" customWidth="1"/>
    <col min="15652" max="15652" width="3.28515625" style="88" customWidth="1"/>
    <col min="15653" max="15653" width="3.140625" style="88" customWidth="1"/>
    <col min="15654" max="15654" width="4.140625" style="88" customWidth="1"/>
    <col min="15655" max="15655" width="4.42578125" style="88" customWidth="1"/>
    <col min="15656" max="15656" width="5.140625" style="88" customWidth="1"/>
    <col min="15657" max="15657" width="6.28515625" style="88" customWidth="1"/>
    <col min="15658" max="15658" width="6.7109375" style="88" customWidth="1"/>
    <col min="15659" max="15659" width="5.42578125" style="88" customWidth="1"/>
    <col min="15660" max="15660" width="3.5703125" style="88" customWidth="1"/>
    <col min="15661" max="15661" width="2.85546875" style="88" customWidth="1"/>
    <col min="15662" max="15662" width="3" style="88" customWidth="1"/>
    <col min="15663" max="15663" width="2.28515625" style="88" customWidth="1"/>
    <col min="15664" max="15664" width="4.140625" style="88" customWidth="1"/>
    <col min="15665" max="15665" width="4.42578125" style="88" customWidth="1"/>
    <col min="15666" max="15666" width="5.140625" style="88" customWidth="1"/>
    <col min="15667" max="15667" width="6.28515625" style="88" customWidth="1"/>
    <col min="15668" max="15668" width="6.7109375" style="88" customWidth="1"/>
    <col min="15669" max="15669" width="6.140625" style="88" customWidth="1"/>
    <col min="15670" max="15670" width="3.5703125" style="88" customWidth="1"/>
    <col min="15671" max="15671" width="2.85546875" style="88" customWidth="1"/>
    <col min="15672" max="15672" width="3.140625" style="88" customWidth="1"/>
    <col min="15673" max="15673" width="3" style="88" customWidth="1"/>
    <col min="15674" max="15674" width="4.140625" style="88" customWidth="1"/>
    <col min="15675" max="15675" width="4.42578125" style="88" customWidth="1"/>
    <col min="15676" max="15676" width="5.140625" style="88" customWidth="1"/>
    <col min="15677" max="15677" width="6.28515625" style="88" customWidth="1"/>
    <col min="15678" max="15678" width="6.7109375" style="88" customWidth="1"/>
    <col min="15679" max="15679" width="3.85546875" style="88" customWidth="1"/>
    <col min="15680" max="15682" width="7.7109375" style="88" customWidth="1"/>
    <col min="15683" max="15683" width="8.42578125" style="88" customWidth="1"/>
    <col min="15684" max="15685" width="7.7109375" style="88" customWidth="1"/>
    <col min="15686" max="15686" width="11.5703125" style="88" customWidth="1"/>
    <col min="15687" max="15687" width="10" style="88" customWidth="1"/>
    <col min="15688" max="15688" width="8.7109375" style="88" customWidth="1"/>
    <col min="15689" max="15689" width="2.7109375" style="88" customWidth="1"/>
    <col min="15690" max="15690" width="0" style="88" hidden="1" customWidth="1"/>
    <col min="15691" max="15872" width="9.140625" style="88"/>
    <col min="15873" max="15873" width="4.140625" style="88" customWidth="1"/>
    <col min="15874" max="15874" width="29.85546875" style="88" customWidth="1"/>
    <col min="15875" max="15875" width="6.140625" style="88" customWidth="1"/>
    <col min="15876" max="15876" width="3.5703125" style="88" customWidth="1"/>
    <col min="15877" max="15877" width="3.140625" style="88" customWidth="1"/>
    <col min="15878" max="15878" width="3.28515625" style="88" customWidth="1"/>
    <col min="15879" max="15879" width="3.140625" style="88" customWidth="1"/>
    <col min="15880" max="15880" width="4.140625" style="88" customWidth="1"/>
    <col min="15881" max="15881" width="4.42578125" style="88" customWidth="1"/>
    <col min="15882" max="15882" width="5.140625" style="88" customWidth="1"/>
    <col min="15883" max="15883" width="6.28515625" style="88" customWidth="1"/>
    <col min="15884" max="15884" width="6.7109375" style="88" customWidth="1"/>
    <col min="15885" max="15885" width="6" style="88" customWidth="1"/>
    <col min="15886" max="15886" width="3.5703125" style="88" customWidth="1"/>
    <col min="15887" max="15887" width="3.140625" style="88" customWidth="1"/>
    <col min="15888" max="15888" width="3.5703125" style="88" customWidth="1"/>
    <col min="15889" max="15889" width="2.28515625" style="88" customWidth="1"/>
    <col min="15890" max="15890" width="4.140625" style="88" customWidth="1"/>
    <col min="15891" max="15891" width="4.42578125" style="88" customWidth="1"/>
    <col min="15892" max="15892" width="5.140625" style="88" customWidth="1"/>
    <col min="15893" max="15893" width="6.28515625" style="88" customWidth="1"/>
    <col min="15894" max="15894" width="6.7109375" style="88" customWidth="1"/>
    <col min="15895" max="15895" width="5.42578125" style="88" customWidth="1"/>
    <col min="15896" max="15896" width="3.5703125" style="88" customWidth="1"/>
    <col min="15897" max="15898" width="3.28515625" style="88" customWidth="1"/>
    <col min="15899" max="15899" width="3.140625" style="88" customWidth="1"/>
    <col min="15900" max="15900" width="4.140625" style="88" customWidth="1"/>
    <col min="15901" max="15901" width="4.42578125" style="88" customWidth="1"/>
    <col min="15902" max="15902" width="5.140625" style="88" customWidth="1"/>
    <col min="15903" max="15903" width="6.28515625" style="88" customWidth="1"/>
    <col min="15904" max="15904" width="6.7109375" style="88" customWidth="1"/>
    <col min="15905" max="15905" width="6.140625" style="88" customWidth="1"/>
    <col min="15906" max="15906" width="3.5703125" style="88" customWidth="1"/>
    <col min="15907" max="15907" width="3" style="88" customWidth="1"/>
    <col min="15908" max="15908" width="3.28515625" style="88" customWidth="1"/>
    <col min="15909" max="15909" width="3.140625" style="88" customWidth="1"/>
    <col min="15910" max="15910" width="4.140625" style="88" customWidth="1"/>
    <col min="15911" max="15911" width="4.42578125" style="88" customWidth="1"/>
    <col min="15912" max="15912" width="5.140625" style="88" customWidth="1"/>
    <col min="15913" max="15913" width="6.28515625" style="88" customWidth="1"/>
    <col min="15914" max="15914" width="6.7109375" style="88" customWidth="1"/>
    <col min="15915" max="15915" width="5.42578125" style="88" customWidth="1"/>
    <col min="15916" max="15916" width="3.5703125" style="88" customWidth="1"/>
    <col min="15917" max="15917" width="2.85546875" style="88" customWidth="1"/>
    <col min="15918" max="15918" width="3" style="88" customWidth="1"/>
    <col min="15919" max="15919" width="2.28515625" style="88" customWidth="1"/>
    <col min="15920" max="15920" width="4.140625" style="88" customWidth="1"/>
    <col min="15921" max="15921" width="4.42578125" style="88" customWidth="1"/>
    <col min="15922" max="15922" width="5.140625" style="88" customWidth="1"/>
    <col min="15923" max="15923" width="6.28515625" style="88" customWidth="1"/>
    <col min="15924" max="15924" width="6.7109375" style="88" customWidth="1"/>
    <col min="15925" max="15925" width="6.140625" style="88" customWidth="1"/>
    <col min="15926" max="15926" width="3.5703125" style="88" customWidth="1"/>
    <col min="15927" max="15927" width="2.85546875" style="88" customWidth="1"/>
    <col min="15928" max="15928" width="3.140625" style="88" customWidth="1"/>
    <col min="15929" max="15929" width="3" style="88" customWidth="1"/>
    <col min="15930" max="15930" width="4.140625" style="88" customWidth="1"/>
    <col min="15931" max="15931" width="4.42578125" style="88" customWidth="1"/>
    <col min="15932" max="15932" width="5.140625" style="88" customWidth="1"/>
    <col min="15933" max="15933" width="6.28515625" style="88" customWidth="1"/>
    <col min="15934" max="15934" width="6.7109375" style="88" customWidth="1"/>
    <col min="15935" max="15935" width="3.85546875" style="88" customWidth="1"/>
    <col min="15936" max="15938" width="7.7109375" style="88" customWidth="1"/>
    <col min="15939" max="15939" width="8.42578125" style="88" customWidth="1"/>
    <col min="15940" max="15941" width="7.7109375" style="88" customWidth="1"/>
    <col min="15942" max="15942" width="11.5703125" style="88" customWidth="1"/>
    <col min="15943" max="15943" width="10" style="88" customWidth="1"/>
    <col min="15944" max="15944" width="8.7109375" style="88" customWidth="1"/>
    <col min="15945" max="15945" width="2.7109375" style="88" customWidth="1"/>
    <col min="15946" max="15946" width="0" style="88" hidden="1" customWidth="1"/>
    <col min="15947" max="16128" width="9.140625" style="88"/>
    <col min="16129" max="16129" width="4.140625" style="88" customWidth="1"/>
    <col min="16130" max="16130" width="29.85546875" style="88" customWidth="1"/>
    <col min="16131" max="16131" width="6.140625" style="88" customWidth="1"/>
    <col min="16132" max="16132" width="3.5703125" style="88" customWidth="1"/>
    <col min="16133" max="16133" width="3.140625" style="88" customWidth="1"/>
    <col min="16134" max="16134" width="3.28515625" style="88" customWidth="1"/>
    <col min="16135" max="16135" width="3.140625" style="88" customWidth="1"/>
    <col min="16136" max="16136" width="4.140625" style="88" customWidth="1"/>
    <col min="16137" max="16137" width="4.42578125" style="88" customWidth="1"/>
    <col min="16138" max="16138" width="5.140625" style="88" customWidth="1"/>
    <col min="16139" max="16139" width="6.28515625" style="88" customWidth="1"/>
    <col min="16140" max="16140" width="6.7109375" style="88" customWidth="1"/>
    <col min="16141" max="16141" width="6" style="88" customWidth="1"/>
    <col min="16142" max="16142" width="3.5703125" style="88" customWidth="1"/>
    <col min="16143" max="16143" width="3.140625" style="88" customWidth="1"/>
    <col min="16144" max="16144" width="3.5703125" style="88" customWidth="1"/>
    <col min="16145" max="16145" width="2.28515625" style="88" customWidth="1"/>
    <col min="16146" max="16146" width="4.140625" style="88" customWidth="1"/>
    <col min="16147" max="16147" width="4.42578125" style="88" customWidth="1"/>
    <col min="16148" max="16148" width="5.140625" style="88" customWidth="1"/>
    <col min="16149" max="16149" width="6.28515625" style="88" customWidth="1"/>
    <col min="16150" max="16150" width="6.7109375" style="88" customWidth="1"/>
    <col min="16151" max="16151" width="5.42578125" style="88" customWidth="1"/>
    <col min="16152" max="16152" width="3.5703125" style="88" customWidth="1"/>
    <col min="16153" max="16154" width="3.28515625" style="88" customWidth="1"/>
    <col min="16155" max="16155" width="3.140625" style="88" customWidth="1"/>
    <col min="16156" max="16156" width="4.140625" style="88" customWidth="1"/>
    <col min="16157" max="16157" width="4.42578125" style="88" customWidth="1"/>
    <col min="16158" max="16158" width="5.140625" style="88" customWidth="1"/>
    <col min="16159" max="16159" width="6.28515625" style="88" customWidth="1"/>
    <col min="16160" max="16160" width="6.7109375" style="88" customWidth="1"/>
    <col min="16161" max="16161" width="6.140625" style="88" customWidth="1"/>
    <col min="16162" max="16162" width="3.5703125" style="88" customWidth="1"/>
    <col min="16163" max="16163" width="3" style="88" customWidth="1"/>
    <col min="16164" max="16164" width="3.28515625" style="88" customWidth="1"/>
    <col min="16165" max="16165" width="3.140625" style="88" customWidth="1"/>
    <col min="16166" max="16166" width="4.140625" style="88" customWidth="1"/>
    <col min="16167" max="16167" width="4.42578125" style="88" customWidth="1"/>
    <col min="16168" max="16168" width="5.140625" style="88" customWidth="1"/>
    <col min="16169" max="16169" width="6.28515625" style="88" customWidth="1"/>
    <col min="16170" max="16170" width="6.7109375" style="88" customWidth="1"/>
    <col min="16171" max="16171" width="5.42578125" style="88" customWidth="1"/>
    <col min="16172" max="16172" width="3.5703125" style="88" customWidth="1"/>
    <col min="16173" max="16173" width="2.85546875" style="88" customWidth="1"/>
    <col min="16174" max="16174" width="3" style="88" customWidth="1"/>
    <col min="16175" max="16175" width="2.28515625" style="88" customWidth="1"/>
    <col min="16176" max="16176" width="4.140625" style="88" customWidth="1"/>
    <col min="16177" max="16177" width="4.42578125" style="88" customWidth="1"/>
    <col min="16178" max="16178" width="5.140625" style="88" customWidth="1"/>
    <col min="16179" max="16179" width="6.28515625" style="88" customWidth="1"/>
    <col min="16180" max="16180" width="6.7109375" style="88" customWidth="1"/>
    <col min="16181" max="16181" width="6.140625" style="88" customWidth="1"/>
    <col min="16182" max="16182" width="3.5703125" style="88" customWidth="1"/>
    <col min="16183" max="16183" width="2.85546875" style="88" customWidth="1"/>
    <col min="16184" max="16184" width="3.140625" style="88" customWidth="1"/>
    <col min="16185" max="16185" width="3" style="88" customWidth="1"/>
    <col min="16186" max="16186" width="4.140625" style="88" customWidth="1"/>
    <col min="16187" max="16187" width="4.42578125" style="88" customWidth="1"/>
    <col min="16188" max="16188" width="5.140625" style="88" customWidth="1"/>
    <col min="16189" max="16189" width="6.28515625" style="88" customWidth="1"/>
    <col min="16190" max="16190" width="6.7109375" style="88" customWidth="1"/>
    <col min="16191" max="16191" width="3.85546875" style="88" customWidth="1"/>
    <col min="16192" max="16194" width="7.7109375" style="88" customWidth="1"/>
    <col min="16195" max="16195" width="8.42578125" style="88" customWidth="1"/>
    <col min="16196" max="16197" width="7.7109375" style="88" customWidth="1"/>
    <col min="16198" max="16198" width="11.5703125" style="88" customWidth="1"/>
    <col min="16199" max="16199" width="10" style="88" customWidth="1"/>
    <col min="16200" max="16200" width="8.7109375" style="88" customWidth="1"/>
    <col min="16201" max="16201" width="2.7109375" style="88" customWidth="1"/>
    <col min="16202" max="16202" width="0" style="88" hidden="1" customWidth="1"/>
    <col min="16203" max="16384" width="9.140625" style="88"/>
  </cols>
  <sheetData>
    <row r="1" spans="1:74" s="88" customFormat="1" ht="20.100000000000001" customHeight="1" thickBot="1" x14ac:dyDescent="0.3">
      <c r="A1" s="86"/>
      <c r="B1" s="8" t="s">
        <v>92</v>
      </c>
      <c r="C1" s="52">
        <v>1</v>
      </c>
      <c r="D1" s="52"/>
      <c r="E1" s="52"/>
      <c r="F1" s="52"/>
      <c r="G1" s="52"/>
      <c r="H1" s="52"/>
      <c r="I1" s="52"/>
      <c r="J1" s="52"/>
      <c r="K1" s="52"/>
      <c r="L1" s="52"/>
      <c r="M1" s="53">
        <v>2</v>
      </c>
      <c r="N1" s="53"/>
      <c r="O1" s="53"/>
      <c r="P1" s="53"/>
      <c r="Q1" s="53"/>
      <c r="R1" s="53"/>
      <c r="S1" s="53"/>
      <c r="T1" s="53"/>
      <c r="U1" s="53"/>
      <c r="V1" s="53"/>
      <c r="W1" s="54">
        <v>3</v>
      </c>
      <c r="X1" s="54"/>
      <c r="Y1" s="54"/>
      <c r="Z1" s="54"/>
      <c r="AA1" s="54"/>
      <c r="AB1" s="54"/>
      <c r="AC1" s="54"/>
      <c r="AD1" s="54"/>
      <c r="AE1" s="54"/>
      <c r="AF1" s="54"/>
      <c r="AG1" s="55">
        <v>4</v>
      </c>
      <c r="AH1" s="55"/>
      <c r="AI1" s="55"/>
      <c r="AJ1" s="55"/>
      <c r="AK1" s="55"/>
      <c r="AL1" s="55"/>
      <c r="AM1" s="55"/>
      <c r="AN1" s="55"/>
      <c r="AO1" s="55"/>
      <c r="AP1" s="55"/>
      <c r="AQ1" s="56">
        <v>5</v>
      </c>
      <c r="AR1" s="56"/>
      <c r="AS1" s="56"/>
      <c r="AT1" s="56"/>
      <c r="AU1" s="56"/>
      <c r="AV1" s="56"/>
      <c r="AW1" s="56"/>
      <c r="AX1" s="56"/>
      <c r="AY1" s="56"/>
      <c r="AZ1" s="56"/>
      <c r="BA1" s="51">
        <v>6</v>
      </c>
      <c r="BB1" s="51"/>
      <c r="BC1" s="51"/>
      <c r="BD1" s="51"/>
      <c r="BE1" s="51"/>
      <c r="BF1" s="51"/>
      <c r="BG1" s="51"/>
      <c r="BH1" s="51"/>
      <c r="BI1" s="51"/>
      <c r="BJ1" s="51"/>
      <c r="BK1" s="87"/>
      <c r="BV1" s="89"/>
    </row>
    <row r="2" spans="1:74" s="88" customFormat="1" ht="15.75" thickBot="1" x14ac:dyDescent="0.3">
      <c r="A2" s="90"/>
      <c r="B2" s="91">
        <v>44059</v>
      </c>
      <c r="C2" s="92" t="s">
        <v>35</v>
      </c>
      <c r="D2" s="93" t="s">
        <v>36</v>
      </c>
      <c r="E2" s="93" t="s">
        <v>37</v>
      </c>
      <c r="F2" s="93" t="s">
        <v>38</v>
      </c>
      <c r="G2" s="93" t="s">
        <v>39</v>
      </c>
      <c r="H2" s="93" t="s">
        <v>40</v>
      </c>
      <c r="I2" s="93" t="s">
        <v>41</v>
      </c>
      <c r="J2" s="93" t="s">
        <v>42</v>
      </c>
      <c r="K2" s="93" t="s">
        <v>43</v>
      </c>
      <c r="L2" s="94" t="s">
        <v>95</v>
      </c>
      <c r="M2" s="95" t="s">
        <v>35</v>
      </c>
      <c r="N2" s="96" t="s">
        <v>36</v>
      </c>
      <c r="O2" s="96" t="s">
        <v>37</v>
      </c>
      <c r="P2" s="96" t="s">
        <v>38</v>
      </c>
      <c r="Q2" s="96" t="s">
        <v>39</v>
      </c>
      <c r="R2" s="96" t="s">
        <v>40</v>
      </c>
      <c r="S2" s="96" t="s">
        <v>41</v>
      </c>
      <c r="T2" s="96" t="s">
        <v>42</v>
      </c>
      <c r="U2" s="96" t="s">
        <v>43</v>
      </c>
      <c r="V2" s="97" t="s">
        <v>96</v>
      </c>
      <c r="W2" s="98" t="s">
        <v>35</v>
      </c>
      <c r="X2" s="99" t="s">
        <v>36</v>
      </c>
      <c r="Y2" s="99" t="s">
        <v>37</v>
      </c>
      <c r="Z2" s="99" t="s">
        <v>38</v>
      </c>
      <c r="AA2" s="99" t="s">
        <v>39</v>
      </c>
      <c r="AB2" s="99" t="s">
        <v>40</v>
      </c>
      <c r="AC2" s="99" t="s">
        <v>41</v>
      </c>
      <c r="AD2" s="99" t="s">
        <v>42</v>
      </c>
      <c r="AE2" s="99" t="s">
        <v>43</v>
      </c>
      <c r="AF2" s="100" t="s">
        <v>97</v>
      </c>
      <c r="AG2" s="101" t="s">
        <v>35</v>
      </c>
      <c r="AH2" s="102" t="s">
        <v>36</v>
      </c>
      <c r="AI2" s="102" t="s">
        <v>37</v>
      </c>
      <c r="AJ2" s="102" t="s">
        <v>38</v>
      </c>
      <c r="AK2" s="102" t="s">
        <v>39</v>
      </c>
      <c r="AL2" s="102" t="s">
        <v>40</v>
      </c>
      <c r="AM2" s="102" t="s">
        <v>41</v>
      </c>
      <c r="AN2" s="102" t="s">
        <v>42</v>
      </c>
      <c r="AO2" s="102" t="s">
        <v>43</v>
      </c>
      <c r="AP2" s="103" t="s">
        <v>98</v>
      </c>
      <c r="AQ2" s="104" t="s">
        <v>35</v>
      </c>
      <c r="AR2" s="105" t="s">
        <v>36</v>
      </c>
      <c r="AS2" s="105" t="s">
        <v>37</v>
      </c>
      <c r="AT2" s="105" t="s">
        <v>38</v>
      </c>
      <c r="AU2" s="105" t="s">
        <v>39</v>
      </c>
      <c r="AV2" s="105" t="s">
        <v>40</v>
      </c>
      <c r="AW2" s="105" t="s">
        <v>41</v>
      </c>
      <c r="AX2" s="105" t="s">
        <v>42</v>
      </c>
      <c r="AY2" s="105" t="s">
        <v>43</v>
      </c>
      <c r="AZ2" s="106" t="s">
        <v>99</v>
      </c>
      <c r="BA2" s="107" t="s">
        <v>35</v>
      </c>
      <c r="BB2" s="108" t="s">
        <v>36</v>
      </c>
      <c r="BC2" s="108" t="s">
        <v>37</v>
      </c>
      <c r="BD2" s="108" t="s">
        <v>38</v>
      </c>
      <c r="BE2" s="108" t="s">
        <v>39</v>
      </c>
      <c r="BF2" s="108" t="s">
        <v>40</v>
      </c>
      <c r="BG2" s="108" t="s">
        <v>41</v>
      </c>
      <c r="BH2" s="108" t="s">
        <v>42</v>
      </c>
      <c r="BI2" s="108" t="s">
        <v>43</v>
      </c>
      <c r="BJ2" s="109" t="s">
        <v>100</v>
      </c>
      <c r="BK2" s="110"/>
      <c r="BL2" s="111" t="s">
        <v>44</v>
      </c>
      <c r="BM2" s="111" t="s">
        <v>45</v>
      </c>
      <c r="BN2" s="111" t="s">
        <v>46</v>
      </c>
      <c r="BO2" s="111" t="s">
        <v>47</v>
      </c>
      <c r="BP2" s="111" t="s">
        <v>48</v>
      </c>
      <c r="BQ2" s="111" t="s">
        <v>49</v>
      </c>
      <c r="BR2" s="111" t="s">
        <v>101</v>
      </c>
      <c r="BS2" s="111" t="s">
        <v>50</v>
      </c>
      <c r="BT2" s="111" t="s">
        <v>51</v>
      </c>
      <c r="BV2" s="112" t="s">
        <v>52</v>
      </c>
    </row>
    <row r="3" spans="1:74" s="88" customFormat="1" ht="20.25" customHeight="1" thickBot="1" x14ac:dyDescent="0.3">
      <c r="A3" s="1"/>
      <c r="B3" s="113" t="s">
        <v>93</v>
      </c>
      <c r="K3" s="89"/>
      <c r="BL3" s="114" t="s">
        <v>103</v>
      </c>
      <c r="BM3" s="114"/>
      <c r="BN3" s="114"/>
      <c r="BO3" s="114"/>
      <c r="BP3" s="114"/>
      <c r="BQ3" s="114"/>
      <c r="BR3" s="115" t="s">
        <v>101</v>
      </c>
      <c r="BS3" s="115" t="s">
        <v>53</v>
      </c>
      <c r="BT3" s="116" t="s">
        <v>102</v>
      </c>
      <c r="BV3" s="117"/>
    </row>
    <row r="4" spans="1:74" s="88" customFormat="1" ht="15.75" customHeight="1" thickBot="1" x14ac:dyDescent="0.3">
      <c r="A4" s="118"/>
      <c r="B4" s="8" t="s">
        <v>3</v>
      </c>
      <c r="C4" s="52">
        <v>1</v>
      </c>
      <c r="D4" s="52"/>
      <c r="E4" s="52"/>
      <c r="F4" s="52"/>
      <c r="G4" s="52"/>
      <c r="H4" s="52"/>
      <c r="I4" s="52"/>
      <c r="J4" s="52"/>
      <c r="K4" s="52"/>
      <c r="L4" s="52"/>
      <c r="M4" s="53">
        <v>2</v>
      </c>
      <c r="N4" s="53"/>
      <c r="O4" s="53"/>
      <c r="P4" s="53"/>
      <c r="Q4" s="53"/>
      <c r="R4" s="53"/>
      <c r="S4" s="53"/>
      <c r="T4" s="53"/>
      <c r="U4" s="53"/>
      <c r="V4" s="53"/>
      <c r="W4" s="54">
        <v>3</v>
      </c>
      <c r="X4" s="54"/>
      <c r="Y4" s="54"/>
      <c r="Z4" s="54"/>
      <c r="AA4" s="54"/>
      <c r="AB4" s="54"/>
      <c r="AC4" s="54"/>
      <c r="AD4" s="54"/>
      <c r="AE4" s="54"/>
      <c r="AF4" s="54"/>
      <c r="AG4" s="55">
        <v>4</v>
      </c>
      <c r="AH4" s="55"/>
      <c r="AI4" s="55"/>
      <c r="AJ4" s="55"/>
      <c r="AK4" s="55"/>
      <c r="AL4" s="55"/>
      <c r="AM4" s="55"/>
      <c r="AN4" s="55"/>
      <c r="AO4" s="55"/>
      <c r="AP4" s="55"/>
      <c r="AQ4" s="56">
        <v>5</v>
      </c>
      <c r="AR4" s="56"/>
      <c r="AS4" s="56"/>
      <c r="AT4" s="56"/>
      <c r="AU4" s="56"/>
      <c r="AV4" s="56"/>
      <c r="AW4" s="56"/>
      <c r="AX4" s="56"/>
      <c r="AY4" s="56"/>
      <c r="AZ4" s="56"/>
      <c r="BA4" s="51">
        <v>6</v>
      </c>
      <c r="BB4" s="51"/>
      <c r="BC4" s="51"/>
      <c r="BD4" s="51"/>
      <c r="BE4" s="51"/>
      <c r="BF4" s="51"/>
      <c r="BG4" s="51"/>
      <c r="BH4" s="51"/>
      <c r="BI4" s="51"/>
      <c r="BJ4" s="51"/>
      <c r="BK4" s="87"/>
      <c r="BL4" s="2" t="s">
        <v>44</v>
      </c>
      <c r="BM4" s="3" t="s">
        <v>45</v>
      </c>
      <c r="BN4" s="3" t="s">
        <v>46</v>
      </c>
      <c r="BO4" s="3" t="s">
        <v>47</v>
      </c>
      <c r="BP4" s="3" t="s">
        <v>48</v>
      </c>
      <c r="BQ4" s="4" t="s">
        <v>49</v>
      </c>
      <c r="BR4" s="5" t="s">
        <v>54</v>
      </c>
      <c r="BS4" s="6" t="s">
        <v>104</v>
      </c>
      <c r="BT4" s="7" t="s">
        <v>51</v>
      </c>
      <c r="BV4" s="119" t="s">
        <v>55</v>
      </c>
    </row>
    <row r="5" spans="1:74" s="88" customFormat="1" ht="15.75" customHeight="1" thickBot="1" x14ac:dyDescent="0.3">
      <c r="A5" s="120" t="s">
        <v>34</v>
      </c>
      <c r="B5" s="121" t="s">
        <v>94</v>
      </c>
      <c r="C5" s="92" t="s">
        <v>35</v>
      </c>
      <c r="D5" s="93" t="s">
        <v>36</v>
      </c>
      <c r="E5" s="93" t="s">
        <v>37</v>
      </c>
      <c r="F5" s="93" t="s">
        <v>38</v>
      </c>
      <c r="G5" s="93" t="s">
        <v>39</v>
      </c>
      <c r="H5" s="93" t="s">
        <v>40</v>
      </c>
      <c r="I5" s="93" t="s">
        <v>41</v>
      </c>
      <c r="J5" s="93" t="s">
        <v>42</v>
      </c>
      <c r="K5" s="93" t="s">
        <v>43</v>
      </c>
      <c r="L5" s="94" t="s">
        <v>95</v>
      </c>
      <c r="M5" s="95" t="s">
        <v>35</v>
      </c>
      <c r="N5" s="96" t="s">
        <v>36</v>
      </c>
      <c r="O5" s="96" t="s">
        <v>37</v>
      </c>
      <c r="P5" s="96" t="s">
        <v>38</v>
      </c>
      <c r="Q5" s="96" t="s">
        <v>39</v>
      </c>
      <c r="R5" s="96" t="s">
        <v>40</v>
      </c>
      <c r="S5" s="96" t="s">
        <v>41</v>
      </c>
      <c r="T5" s="96" t="s">
        <v>42</v>
      </c>
      <c r="U5" s="96" t="s">
        <v>43</v>
      </c>
      <c r="V5" s="97" t="s">
        <v>96</v>
      </c>
      <c r="W5" s="98" t="s">
        <v>35</v>
      </c>
      <c r="X5" s="99" t="s">
        <v>36</v>
      </c>
      <c r="Y5" s="99" t="s">
        <v>37</v>
      </c>
      <c r="Z5" s="99" t="s">
        <v>38</v>
      </c>
      <c r="AA5" s="99" t="s">
        <v>39</v>
      </c>
      <c r="AB5" s="99" t="s">
        <v>40</v>
      </c>
      <c r="AC5" s="99" t="s">
        <v>41</v>
      </c>
      <c r="AD5" s="99" t="s">
        <v>42</v>
      </c>
      <c r="AE5" s="99" t="s">
        <v>43</v>
      </c>
      <c r="AF5" s="100" t="s">
        <v>97</v>
      </c>
      <c r="AG5" s="101" t="s">
        <v>35</v>
      </c>
      <c r="AH5" s="102" t="s">
        <v>36</v>
      </c>
      <c r="AI5" s="102" t="s">
        <v>37</v>
      </c>
      <c r="AJ5" s="102" t="s">
        <v>38</v>
      </c>
      <c r="AK5" s="102" t="s">
        <v>39</v>
      </c>
      <c r="AL5" s="102" t="s">
        <v>40</v>
      </c>
      <c r="AM5" s="102" t="s">
        <v>41</v>
      </c>
      <c r="AN5" s="102" t="s">
        <v>42</v>
      </c>
      <c r="AO5" s="102" t="s">
        <v>43</v>
      </c>
      <c r="AP5" s="103" t="s">
        <v>98</v>
      </c>
      <c r="AQ5" s="104" t="s">
        <v>35</v>
      </c>
      <c r="AR5" s="105" t="s">
        <v>36</v>
      </c>
      <c r="AS5" s="105" t="s">
        <v>37</v>
      </c>
      <c r="AT5" s="105" t="s">
        <v>38</v>
      </c>
      <c r="AU5" s="105" t="s">
        <v>39</v>
      </c>
      <c r="AV5" s="105" t="s">
        <v>40</v>
      </c>
      <c r="AW5" s="105" t="s">
        <v>41</v>
      </c>
      <c r="AX5" s="105" t="s">
        <v>42</v>
      </c>
      <c r="AY5" s="105" t="s">
        <v>43</v>
      </c>
      <c r="AZ5" s="106" t="s">
        <v>99</v>
      </c>
      <c r="BA5" s="107" t="s">
        <v>35</v>
      </c>
      <c r="BB5" s="108" t="s">
        <v>36</v>
      </c>
      <c r="BC5" s="108" t="s">
        <v>37</v>
      </c>
      <c r="BD5" s="108" t="s">
        <v>38</v>
      </c>
      <c r="BE5" s="108" t="s">
        <v>39</v>
      </c>
      <c r="BF5" s="108" t="s">
        <v>40</v>
      </c>
      <c r="BG5" s="108" t="s">
        <v>41</v>
      </c>
      <c r="BH5" s="108" t="s">
        <v>42</v>
      </c>
      <c r="BI5" s="108" t="s">
        <v>43</v>
      </c>
      <c r="BJ5" s="109" t="s">
        <v>100</v>
      </c>
      <c r="BK5" s="110"/>
      <c r="BL5" s="122">
        <f>(SMALL((L6:L71),1))</f>
        <v>46.36</v>
      </c>
      <c r="BM5" s="123">
        <f>(SMALL((V6:V71),1))</f>
        <v>22.23</v>
      </c>
      <c r="BN5" s="123">
        <f>(SMALL((AF6:AF71),1))</f>
        <v>33.68</v>
      </c>
      <c r="BO5" s="123">
        <f>(SMALL((AP6:AP71),1))</f>
        <v>23.46</v>
      </c>
      <c r="BP5" s="123">
        <f>(SMALL((AZ6:AZ71),1))</f>
        <v>30.05</v>
      </c>
      <c r="BQ5" s="124">
        <f>(SMALL((BJ6:BJ71),1))</f>
        <v>18.23</v>
      </c>
      <c r="BR5" s="125"/>
      <c r="BS5" s="126">
        <f>((100/(LARGE(BR6:BR71,1))))/100</f>
        <v>0.18914014164724055</v>
      </c>
      <c r="BT5" s="127"/>
      <c r="BV5" s="128" t="s">
        <v>56</v>
      </c>
    </row>
    <row r="6" spans="1:74" s="88" customFormat="1" x14ac:dyDescent="0.25">
      <c r="A6" s="9">
        <v>69</v>
      </c>
      <c r="B6" s="129" t="s">
        <v>22</v>
      </c>
      <c r="C6" s="23">
        <v>32.57</v>
      </c>
      <c r="D6" s="10"/>
      <c r="E6" s="10">
        <v>6</v>
      </c>
      <c r="F6" s="10">
        <v>5</v>
      </c>
      <c r="G6" s="10">
        <v>4</v>
      </c>
      <c r="H6" s="10">
        <v>1</v>
      </c>
      <c r="I6" s="10"/>
      <c r="J6" s="10"/>
      <c r="K6" s="10"/>
      <c r="L6" s="41">
        <f t="shared" ref="L6:L34" si="0">C6+F6*1+G6*2+H6*5+I6*10+J6*10+K6*3</f>
        <v>50.57</v>
      </c>
      <c r="M6" s="25">
        <v>19.34</v>
      </c>
      <c r="N6" s="11"/>
      <c r="O6" s="11">
        <v>7</v>
      </c>
      <c r="P6" s="11">
        <v>3</v>
      </c>
      <c r="Q6" s="11">
        <v>2</v>
      </c>
      <c r="R6" s="11"/>
      <c r="S6" s="11"/>
      <c r="T6" s="11"/>
      <c r="U6" s="11"/>
      <c r="V6" s="34">
        <f t="shared" ref="V6:V34" si="1">M6+P6*1+Q6*2+R6*5+S6*10+T6*10+U6*3</f>
        <v>26.34</v>
      </c>
      <c r="W6" s="39">
        <v>34.479999999999997</v>
      </c>
      <c r="X6" s="12"/>
      <c r="Y6" s="12">
        <v>8</v>
      </c>
      <c r="Z6" s="12">
        <v>3</v>
      </c>
      <c r="AA6" s="12"/>
      <c r="AB6" s="12">
        <v>3</v>
      </c>
      <c r="AC6" s="12"/>
      <c r="AD6" s="12"/>
      <c r="AE6" s="12"/>
      <c r="AF6" s="43">
        <f t="shared" ref="AF6:AF34" si="2">W6+Z6*1+AA6*2+AB6*5+AC6*10+AD6*10+AE6*3</f>
        <v>52.48</v>
      </c>
      <c r="AG6" s="36">
        <v>23.46</v>
      </c>
      <c r="AH6" s="13"/>
      <c r="AI6" s="13">
        <v>10</v>
      </c>
      <c r="AJ6" s="13"/>
      <c r="AK6" s="13"/>
      <c r="AL6" s="13"/>
      <c r="AM6" s="13"/>
      <c r="AN6" s="13"/>
      <c r="AO6" s="13"/>
      <c r="AP6" s="45">
        <f t="shared" ref="AP6:AP34" si="3">AG6+AJ6*1+AK6*2+AL6*5+AM6*10+AN6*10+AO6*3</f>
        <v>23.46</v>
      </c>
      <c r="AQ6" s="37">
        <v>23.97</v>
      </c>
      <c r="AR6" s="14"/>
      <c r="AS6" s="14">
        <v>12</v>
      </c>
      <c r="AT6" s="14">
        <v>5</v>
      </c>
      <c r="AU6" s="14"/>
      <c r="AV6" s="14">
        <v>1</v>
      </c>
      <c r="AW6" s="14"/>
      <c r="AX6" s="14"/>
      <c r="AY6" s="14"/>
      <c r="AZ6" s="47">
        <f>AQ6+AT6*1+AU6*2+AV6*5+AW6*10+AX6*10+AY6*3</f>
        <v>33.97</v>
      </c>
      <c r="BA6" s="32">
        <v>18.23</v>
      </c>
      <c r="BB6" s="15">
        <v>8</v>
      </c>
      <c r="BC6" s="15"/>
      <c r="BD6" s="15"/>
      <c r="BE6" s="15"/>
      <c r="BF6" s="15"/>
      <c r="BG6" s="15"/>
      <c r="BH6" s="15"/>
      <c r="BI6" s="15"/>
      <c r="BJ6" s="49">
        <f>BA6+BD6*1+BE6*2+BF6*5+BG6*10+BH6*10+BI6*3</f>
        <v>18.23</v>
      </c>
      <c r="BK6" s="89"/>
      <c r="BL6" s="130">
        <f>$BL$5/L6</f>
        <v>0.91674906070792961</v>
      </c>
      <c r="BM6" s="131">
        <f>$BM$5/V6</f>
        <v>0.8439635535307517</v>
      </c>
      <c r="BN6" s="131">
        <f>$BN$5/AF6</f>
        <v>0.6417682926829269</v>
      </c>
      <c r="BO6" s="131">
        <f>$BO$5/AP6</f>
        <v>1</v>
      </c>
      <c r="BP6" s="131">
        <f>$BP$5/AZ6</f>
        <v>0.88460406240800715</v>
      </c>
      <c r="BQ6" s="132">
        <f t="shared" ref="BQ6:BQ34" si="4">$BQ$5/BJ6</f>
        <v>1</v>
      </c>
      <c r="BR6" s="133">
        <f t="shared" ref="BR6:BR34" si="5">SUM(BL6:BQ6)</f>
        <v>5.2870849693296158</v>
      </c>
      <c r="BS6" s="134">
        <f t="shared" ref="BS6:BS34" si="6">($BS$5*BR6)</f>
        <v>1</v>
      </c>
      <c r="BT6" s="135">
        <f>(RANK(BS6,$BS$6:$BS$71))</f>
        <v>1</v>
      </c>
      <c r="BV6" s="119">
        <f>L6+V6+AF6+AP6+AZ6+BJ6</f>
        <v>205.04999999999998</v>
      </c>
    </row>
    <row r="7" spans="1:74" s="88" customFormat="1" x14ac:dyDescent="0.25">
      <c r="A7" s="16">
        <v>53</v>
      </c>
      <c r="B7" s="136" t="s">
        <v>4</v>
      </c>
      <c r="C7" s="24">
        <v>43.81</v>
      </c>
      <c r="D7" s="17"/>
      <c r="E7" s="17">
        <v>9</v>
      </c>
      <c r="F7" s="17">
        <v>6</v>
      </c>
      <c r="G7" s="17"/>
      <c r="H7" s="17">
        <v>1</v>
      </c>
      <c r="I7" s="17"/>
      <c r="J7" s="17"/>
      <c r="K7" s="17"/>
      <c r="L7" s="42">
        <f t="shared" si="0"/>
        <v>54.81</v>
      </c>
      <c r="M7" s="26">
        <v>23.65</v>
      </c>
      <c r="N7" s="18"/>
      <c r="O7" s="18">
        <v>11</v>
      </c>
      <c r="P7" s="18">
        <v>1</v>
      </c>
      <c r="Q7" s="18"/>
      <c r="R7" s="18"/>
      <c r="S7" s="18"/>
      <c r="T7" s="18"/>
      <c r="U7" s="18"/>
      <c r="V7" s="35">
        <f t="shared" si="1"/>
        <v>24.65</v>
      </c>
      <c r="W7" s="40">
        <v>29.68</v>
      </c>
      <c r="X7" s="19"/>
      <c r="Y7" s="19">
        <v>10</v>
      </c>
      <c r="Z7" s="19">
        <v>4</v>
      </c>
      <c r="AA7" s="19"/>
      <c r="AB7" s="19"/>
      <c r="AC7" s="19"/>
      <c r="AD7" s="19"/>
      <c r="AE7" s="19"/>
      <c r="AF7" s="44">
        <f t="shared" si="2"/>
        <v>33.68</v>
      </c>
      <c r="AG7" s="29">
        <v>27.02</v>
      </c>
      <c r="AH7" s="20"/>
      <c r="AI7" s="20">
        <v>6</v>
      </c>
      <c r="AJ7" s="20">
        <v>4</v>
      </c>
      <c r="AK7" s="20"/>
      <c r="AL7" s="20"/>
      <c r="AM7" s="20"/>
      <c r="AN7" s="20"/>
      <c r="AO7" s="20"/>
      <c r="AP7" s="46">
        <f t="shared" si="3"/>
        <v>31.02</v>
      </c>
      <c r="AQ7" s="38">
        <v>20.16</v>
      </c>
      <c r="AR7" s="21"/>
      <c r="AS7" s="21">
        <v>6</v>
      </c>
      <c r="AT7" s="21">
        <v>9</v>
      </c>
      <c r="AU7" s="21">
        <v>2</v>
      </c>
      <c r="AV7" s="21">
        <v>1</v>
      </c>
      <c r="AW7" s="21"/>
      <c r="AX7" s="21"/>
      <c r="AY7" s="21"/>
      <c r="AZ7" s="48">
        <f>AQ7+AT7*1+AU7*2+AV7*5+AW7*10+AX7*10+AY7*3</f>
        <v>38.159999999999997</v>
      </c>
      <c r="BA7" s="33">
        <v>20.6</v>
      </c>
      <c r="BB7" s="22">
        <v>8</v>
      </c>
      <c r="BC7" s="22"/>
      <c r="BD7" s="22"/>
      <c r="BE7" s="22"/>
      <c r="BF7" s="22"/>
      <c r="BG7" s="22"/>
      <c r="BH7" s="22"/>
      <c r="BI7" s="22"/>
      <c r="BJ7" s="50">
        <f>BA7+BD7*1+BE7*2+BF7*5+BG7*10+BH7*10+BI7*3</f>
        <v>20.6</v>
      </c>
      <c r="BK7" s="89"/>
      <c r="BL7" s="137">
        <f>$BL$5/L7</f>
        <v>0.84583105272760439</v>
      </c>
      <c r="BM7" s="138">
        <f>$BM$5/V7</f>
        <v>0.90182555780933071</v>
      </c>
      <c r="BN7" s="138">
        <f>$BN$5/AF7</f>
        <v>1</v>
      </c>
      <c r="BO7" s="138">
        <f>$BO$5/AP7</f>
        <v>0.7562862669245648</v>
      </c>
      <c r="BP7" s="138">
        <f>$BP$5/AZ7</f>
        <v>0.78747379454926636</v>
      </c>
      <c r="BQ7" s="139">
        <f t="shared" si="4"/>
        <v>0.88495145631067962</v>
      </c>
      <c r="BR7" s="140">
        <f t="shared" si="5"/>
        <v>5.176368128321446</v>
      </c>
      <c r="BS7" s="141">
        <f t="shared" si="6"/>
        <v>0.9790590010089798</v>
      </c>
      <c r="BT7" s="142">
        <f>(RANK(BS7,$BS$6:$BS$71))</f>
        <v>2</v>
      </c>
      <c r="BV7" s="143">
        <f>L7+V7+AF7+AP7+AZ7+BJ7</f>
        <v>202.92000000000002</v>
      </c>
    </row>
    <row r="8" spans="1:74" s="88" customFormat="1" x14ac:dyDescent="0.25">
      <c r="A8" s="16">
        <v>55</v>
      </c>
      <c r="B8" s="136" t="s">
        <v>31</v>
      </c>
      <c r="C8" s="24">
        <v>33.36</v>
      </c>
      <c r="D8" s="17"/>
      <c r="E8" s="17">
        <v>8</v>
      </c>
      <c r="F8" s="17">
        <v>6</v>
      </c>
      <c r="G8" s="17">
        <v>1</v>
      </c>
      <c r="H8" s="17">
        <v>1</v>
      </c>
      <c r="I8" s="17"/>
      <c r="J8" s="17"/>
      <c r="K8" s="17"/>
      <c r="L8" s="42">
        <f t="shared" si="0"/>
        <v>46.36</v>
      </c>
      <c r="M8" s="26">
        <v>23.33</v>
      </c>
      <c r="N8" s="18"/>
      <c r="O8" s="18">
        <v>11</v>
      </c>
      <c r="P8" s="18">
        <v>1</v>
      </c>
      <c r="Q8" s="18"/>
      <c r="R8" s="18"/>
      <c r="S8" s="18"/>
      <c r="T8" s="18"/>
      <c r="U8" s="18"/>
      <c r="V8" s="35">
        <f t="shared" si="1"/>
        <v>24.33</v>
      </c>
      <c r="W8" s="40">
        <v>27.09</v>
      </c>
      <c r="X8" s="19"/>
      <c r="Y8" s="19">
        <v>6</v>
      </c>
      <c r="Z8" s="19">
        <v>6</v>
      </c>
      <c r="AA8" s="19"/>
      <c r="AB8" s="19">
        <v>2</v>
      </c>
      <c r="AC8" s="19"/>
      <c r="AD8" s="19"/>
      <c r="AE8" s="19"/>
      <c r="AF8" s="44">
        <f t="shared" si="2"/>
        <v>43.09</v>
      </c>
      <c r="AG8" s="29">
        <v>23.5</v>
      </c>
      <c r="AH8" s="20"/>
      <c r="AI8" s="20">
        <v>7</v>
      </c>
      <c r="AJ8" s="20">
        <v>3</v>
      </c>
      <c r="AK8" s="20"/>
      <c r="AL8" s="20"/>
      <c r="AM8" s="20"/>
      <c r="AN8" s="20"/>
      <c r="AO8" s="20"/>
      <c r="AP8" s="46">
        <f t="shared" si="3"/>
        <v>26.5</v>
      </c>
      <c r="AQ8" s="38">
        <v>25.46</v>
      </c>
      <c r="AR8" s="21"/>
      <c r="AS8" s="21">
        <v>11</v>
      </c>
      <c r="AT8" s="21">
        <v>5</v>
      </c>
      <c r="AU8" s="21"/>
      <c r="AV8" s="21">
        <v>2</v>
      </c>
      <c r="AW8" s="21"/>
      <c r="AX8" s="21"/>
      <c r="AY8" s="21"/>
      <c r="AZ8" s="48">
        <f>AQ8+AT8*1+AU8*2+AV8*5+AW8*10+AX8*10+AY8*3</f>
        <v>40.46</v>
      </c>
      <c r="BA8" s="33">
        <v>22.67</v>
      </c>
      <c r="BB8" s="22">
        <v>8</v>
      </c>
      <c r="BC8" s="22"/>
      <c r="BD8" s="22"/>
      <c r="BE8" s="22"/>
      <c r="BF8" s="22"/>
      <c r="BG8" s="22"/>
      <c r="BH8" s="22"/>
      <c r="BI8" s="22"/>
      <c r="BJ8" s="50">
        <f>BA8+BD8*1+BE8*2+BF8*5+BG8*10+BH8*10+BI8*3</f>
        <v>22.67</v>
      </c>
      <c r="BK8" s="89"/>
      <c r="BL8" s="137">
        <f>$BL$5/L8</f>
        <v>1</v>
      </c>
      <c r="BM8" s="138">
        <f>$BM$5/V8</f>
        <v>0.9136868064118373</v>
      </c>
      <c r="BN8" s="138">
        <f>$BN$5/AF8</f>
        <v>0.7816198653980041</v>
      </c>
      <c r="BO8" s="138">
        <f>$BO$5/AP8</f>
        <v>0.8852830188679246</v>
      </c>
      <c r="BP8" s="138">
        <f>$BP$5/AZ8</f>
        <v>0.74270884824518046</v>
      </c>
      <c r="BQ8" s="139">
        <f t="shared" si="4"/>
        <v>0.80414644905161003</v>
      </c>
      <c r="BR8" s="140">
        <f t="shared" si="5"/>
        <v>5.1274449879745569</v>
      </c>
      <c r="BS8" s="141">
        <f t="shared" si="6"/>
        <v>0.96980567131394135</v>
      </c>
      <c r="BT8" s="142">
        <f>(RANK(BS8,$BS$6:$BS$71))</f>
        <v>3</v>
      </c>
      <c r="BV8" s="143">
        <f>L8+V8+AF8+AP8+AZ8+BJ8</f>
        <v>203.41000000000003</v>
      </c>
    </row>
    <row r="9" spans="1:74" s="144" customFormat="1" x14ac:dyDescent="0.25">
      <c r="A9" s="16">
        <v>5</v>
      </c>
      <c r="B9" s="136" t="s">
        <v>16</v>
      </c>
      <c r="C9" s="24">
        <v>31.81</v>
      </c>
      <c r="D9" s="17"/>
      <c r="E9" s="17">
        <v>6</v>
      </c>
      <c r="F9" s="17">
        <v>5</v>
      </c>
      <c r="G9" s="17">
        <v>3</v>
      </c>
      <c r="H9" s="17">
        <v>2</v>
      </c>
      <c r="I9" s="17"/>
      <c r="J9" s="17"/>
      <c r="K9" s="17"/>
      <c r="L9" s="42">
        <f t="shared" si="0"/>
        <v>52.81</v>
      </c>
      <c r="M9" s="26">
        <v>16.75</v>
      </c>
      <c r="N9" s="18"/>
      <c r="O9" s="18">
        <v>6</v>
      </c>
      <c r="P9" s="18">
        <v>4</v>
      </c>
      <c r="Q9" s="18">
        <v>2</v>
      </c>
      <c r="R9" s="18"/>
      <c r="S9" s="18"/>
      <c r="T9" s="18"/>
      <c r="U9" s="18"/>
      <c r="V9" s="35">
        <f t="shared" si="1"/>
        <v>24.75</v>
      </c>
      <c r="W9" s="40">
        <v>29.21</v>
      </c>
      <c r="X9" s="19"/>
      <c r="Y9" s="19">
        <v>7</v>
      </c>
      <c r="Z9" s="19">
        <v>5</v>
      </c>
      <c r="AA9" s="19">
        <v>1</v>
      </c>
      <c r="AB9" s="19">
        <v>1</v>
      </c>
      <c r="AC9" s="19"/>
      <c r="AD9" s="19"/>
      <c r="AE9" s="19"/>
      <c r="AF9" s="44">
        <f t="shared" si="2"/>
        <v>41.21</v>
      </c>
      <c r="AG9" s="29">
        <v>26.5</v>
      </c>
      <c r="AH9" s="20"/>
      <c r="AI9" s="20">
        <v>9</v>
      </c>
      <c r="AJ9" s="20">
        <v>1</v>
      </c>
      <c r="AK9" s="20"/>
      <c r="AL9" s="20"/>
      <c r="AM9" s="20"/>
      <c r="AN9" s="20"/>
      <c r="AO9" s="20"/>
      <c r="AP9" s="46">
        <f t="shared" si="3"/>
        <v>27.5</v>
      </c>
      <c r="AQ9" s="38">
        <v>24.74</v>
      </c>
      <c r="AR9" s="21"/>
      <c r="AS9" s="21">
        <v>11</v>
      </c>
      <c r="AT9" s="21">
        <v>5</v>
      </c>
      <c r="AU9" s="21">
        <v>1</v>
      </c>
      <c r="AV9" s="21">
        <v>1</v>
      </c>
      <c r="AW9" s="21"/>
      <c r="AX9" s="21"/>
      <c r="AY9" s="21"/>
      <c r="AZ9" s="48">
        <f>AQ9+AT9*1+AU9*2+AV9*5+AW9*10+AX9*10+AY9*3</f>
        <v>36.739999999999995</v>
      </c>
      <c r="BA9" s="33">
        <v>23.41</v>
      </c>
      <c r="BB9" s="22">
        <v>8</v>
      </c>
      <c r="BC9" s="22"/>
      <c r="BD9" s="22"/>
      <c r="BE9" s="22"/>
      <c r="BF9" s="22"/>
      <c r="BG9" s="22"/>
      <c r="BH9" s="22"/>
      <c r="BI9" s="22"/>
      <c r="BJ9" s="50">
        <f>BA9+BD9*1+BE9*2+BF9*5+BG9*10+BH9*10+BI9*3</f>
        <v>23.41</v>
      </c>
      <c r="BK9" s="89"/>
      <c r="BL9" s="137">
        <f>$BL$5/L9</f>
        <v>0.8778640409013444</v>
      </c>
      <c r="BM9" s="138">
        <f>$BM$5/V9</f>
        <v>0.89818181818181819</v>
      </c>
      <c r="BN9" s="138">
        <f>$BN$5/AF9</f>
        <v>0.81727735986411065</v>
      </c>
      <c r="BO9" s="138">
        <f>$BO$5/AP9</f>
        <v>0.85309090909090912</v>
      </c>
      <c r="BP9" s="138">
        <f>$BP$5/AZ9</f>
        <v>0.8179096352749049</v>
      </c>
      <c r="BQ9" s="139">
        <f t="shared" si="4"/>
        <v>0.77872703972661261</v>
      </c>
      <c r="BR9" s="140">
        <f t="shared" si="5"/>
        <v>5.0430508030396997</v>
      </c>
      <c r="BS9" s="141">
        <f t="shared" si="6"/>
        <v>0.95384334322115905</v>
      </c>
      <c r="BT9" s="142">
        <f>(RANK(BS9,$BS$6:$BS$71))</f>
        <v>4</v>
      </c>
      <c r="BU9" s="88"/>
      <c r="BV9" s="143">
        <f>L9+V9+AF9+AP9+AZ9+BJ9</f>
        <v>206.42</v>
      </c>
    </row>
    <row r="10" spans="1:74" s="88" customFormat="1" x14ac:dyDescent="0.25">
      <c r="A10" s="16">
        <v>2</v>
      </c>
      <c r="B10" s="136" t="s">
        <v>0</v>
      </c>
      <c r="C10" s="24">
        <v>39.03</v>
      </c>
      <c r="D10" s="17"/>
      <c r="E10" s="17">
        <v>8</v>
      </c>
      <c r="F10" s="17">
        <v>6</v>
      </c>
      <c r="G10" s="17"/>
      <c r="H10" s="17">
        <v>2</v>
      </c>
      <c r="I10" s="17"/>
      <c r="J10" s="17"/>
      <c r="K10" s="17"/>
      <c r="L10" s="42">
        <f t="shared" si="0"/>
        <v>55.03</v>
      </c>
      <c r="M10" s="26">
        <v>26.39</v>
      </c>
      <c r="N10" s="18"/>
      <c r="O10" s="18">
        <v>11</v>
      </c>
      <c r="P10" s="18">
        <v>1</v>
      </c>
      <c r="Q10" s="18"/>
      <c r="R10" s="18"/>
      <c r="S10" s="18"/>
      <c r="T10" s="18"/>
      <c r="U10" s="18"/>
      <c r="V10" s="35">
        <f t="shared" si="1"/>
        <v>27.39</v>
      </c>
      <c r="W10" s="40">
        <v>36.700000000000003</v>
      </c>
      <c r="X10" s="19"/>
      <c r="Y10" s="19">
        <v>10</v>
      </c>
      <c r="Z10" s="19">
        <v>4</v>
      </c>
      <c r="AA10" s="19"/>
      <c r="AB10" s="19"/>
      <c r="AC10" s="19"/>
      <c r="AD10" s="19"/>
      <c r="AE10" s="19"/>
      <c r="AF10" s="44">
        <f t="shared" si="2"/>
        <v>40.700000000000003</v>
      </c>
      <c r="AG10" s="29">
        <v>25.93</v>
      </c>
      <c r="AH10" s="20"/>
      <c r="AI10" s="20">
        <v>6</v>
      </c>
      <c r="AJ10" s="20">
        <v>4</v>
      </c>
      <c r="AK10" s="20"/>
      <c r="AL10" s="20"/>
      <c r="AM10" s="20"/>
      <c r="AN10" s="20"/>
      <c r="AO10" s="20"/>
      <c r="AP10" s="46">
        <f t="shared" si="3"/>
        <v>29.93</v>
      </c>
      <c r="AQ10" s="38">
        <v>21.87</v>
      </c>
      <c r="AR10" s="21"/>
      <c r="AS10" s="21">
        <v>12</v>
      </c>
      <c r="AT10" s="21">
        <v>5</v>
      </c>
      <c r="AU10" s="21"/>
      <c r="AV10" s="21">
        <v>1</v>
      </c>
      <c r="AW10" s="21"/>
      <c r="AX10" s="21"/>
      <c r="AY10" s="21"/>
      <c r="AZ10" s="48">
        <f>AQ10+AT10*1+AU10*2+AV10*5+AW10*10+AX10*10+AY10*3</f>
        <v>31.87</v>
      </c>
      <c r="BA10" s="33">
        <v>32.39</v>
      </c>
      <c r="BB10" s="22">
        <v>8</v>
      </c>
      <c r="BC10" s="22"/>
      <c r="BD10" s="22"/>
      <c r="BE10" s="22"/>
      <c r="BF10" s="22"/>
      <c r="BG10" s="22"/>
      <c r="BH10" s="22"/>
      <c r="BI10" s="22"/>
      <c r="BJ10" s="50">
        <f>BA10+BD10*1+BE10*2+BF10*5+BG10*10+BH10*10+BI10*3</f>
        <v>32.39</v>
      </c>
      <c r="BK10" s="89"/>
      <c r="BL10" s="137">
        <f>$BL$5/L10</f>
        <v>0.84244957296020351</v>
      </c>
      <c r="BM10" s="138">
        <f>$BM$5/V10</f>
        <v>0.81161007667031759</v>
      </c>
      <c r="BN10" s="138">
        <f>$BN$5/AF10</f>
        <v>0.82751842751842741</v>
      </c>
      <c r="BO10" s="138">
        <f>$BO$5/AP10</f>
        <v>0.78382893417975275</v>
      </c>
      <c r="BP10" s="138">
        <f>$BP$5/AZ10</f>
        <v>0.94289300282397237</v>
      </c>
      <c r="BQ10" s="139">
        <f t="shared" si="4"/>
        <v>0.56282803334362463</v>
      </c>
      <c r="BR10" s="140">
        <f t="shared" si="5"/>
        <v>4.7711280474962976</v>
      </c>
      <c r="BS10" s="141">
        <f t="shared" si="6"/>
        <v>0.90241183472057196</v>
      </c>
      <c r="BT10" s="142">
        <f>(RANK(BS10,$BS$6:$BS$71))</f>
        <v>5</v>
      </c>
      <c r="BV10" s="143">
        <f>L10+V10+AF10+AP10+AZ10+BJ10</f>
        <v>217.31</v>
      </c>
    </row>
    <row r="11" spans="1:74" s="88" customFormat="1" x14ac:dyDescent="0.25">
      <c r="A11" s="16">
        <v>103</v>
      </c>
      <c r="B11" s="136" t="s">
        <v>119</v>
      </c>
      <c r="C11" s="24">
        <v>39.07</v>
      </c>
      <c r="D11" s="17"/>
      <c r="E11" s="17">
        <v>11</v>
      </c>
      <c r="F11" s="17">
        <v>4</v>
      </c>
      <c r="G11" s="17"/>
      <c r="H11" s="17">
        <v>1</v>
      </c>
      <c r="I11" s="17"/>
      <c r="J11" s="17"/>
      <c r="K11" s="17"/>
      <c r="L11" s="42">
        <f t="shared" si="0"/>
        <v>48.07</v>
      </c>
      <c r="M11" s="26">
        <v>23.02</v>
      </c>
      <c r="N11" s="18"/>
      <c r="O11" s="18">
        <v>9</v>
      </c>
      <c r="P11" s="18">
        <v>3</v>
      </c>
      <c r="Q11" s="18">
        <v>1</v>
      </c>
      <c r="R11" s="18"/>
      <c r="S11" s="18"/>
      <c r="T11" s="18"/>
      <c r="U11" s="18"/>
      <c r="V11" s="35">
        <f t="shared" si="1"/>
        <v>28.02</v>
      </c>
      <c r="W11" s="40">
        <v>38.07</v>
      </c>
      <c r="X11" s="19"/>
      <c r="Y11" s="19">
        <v>8</v>
      </c>
      <c r="Z11" s="19">
        <v>3</v>
      </c>
      <c r="AA11" s="19"/>
      <c r="AB11" s="19">
        <v>3</v>
      </c>
      <c r="AC11" s="19"/>
      <c r="AD11" s="19"/>
      <c r="AE11" s="19"/>
      <c r="AF11" s="44">
        <f t="shared" si="2"/>
        <v>56.07</v>
      </c>
      <c r="AG11" s="29">
        <v>36.64</v>
      </c>
      <c r="AH11" s="20"/>
      <c r="AI11" s="20">
        <v>9</v>
      </c>
      <c r="AJ11" s="20">
        <v>1</v>
      </c>
      <c r="AK11" s="20"/>
      <c r="AL11" s="20"/>
      <c r="AM11" s="20"/>
      <c r="AN11" s="20"/>
      <c r="AO11" s="20"/>
      <c r="AP11" s="46">
        <f t="shared" si="3"/>
        <v>37.64</v>
      </c>
      <c r="AQ11" s="38">
        <v>23.29</v>
      </c>
      <c r="AR11" s="21"/>
      <c r="AS11" s="21">
        <v>8</v>
      </c>
      <c r="AT11" s="21">
        <v>5</v>
      </c>
      <c r="AU11" s="21">
        <v>5</v>
      </c>
      <c r="AV11" s="21"/>
      <c r="AW11" s="21"/>
      <c r="AX11" s="21"/>
      <c r="AY11" s="21"/>
      <c r="AZ11" s="48">
        <f>AQ11+AT11*1+AU11*2+AV11*5+AW11*10+AX11*10+AY11*3</f>
        <v>38.29</v>
      </c>
      <c r="BA11" s="33">
        <v>18.48</v>
      </c>
      <c r="BB11" s="22">
        <v>8</v>
      </c>
      <c r="BC11" s="22"/>
      <c r="BD11" s="22"/>
      <c r="BE11" s="22"/>
      <c r="BF11" s="22"/>
      <c r="BG11" s="22"/>
      <c r="BH11" s="22"/>
      <c r="BI11" s="22"/>
      <c r="BJ11" s="50">
        <f>BA11+BD11*1+BE11*2+BF11*5+BG11*10+BH11*10+BI11*3</f>
        <v>18.48</v>
      </c>
      <c r="BK11" s="89"/>
      <c r="BL11" s="137">
        <f>$BL$5/L11</f>
        <v>0.96442687747035571</v>
      </c>
      <c r="BM11" s="138">
        <f>$BM$5/V11</f>
        <v>0.79336188436830835</v>
      </c>
      <c r="BN11" s="138">
        <f>$BN$5/AF11</f>
        <v>0.60067772427322985</v>
      </c>
      <c r="BO11" s="138">
        <f>$BO$5/AP11</f>
        <v>0.62327311370882044</v>
      </c>
      <c r="BP11" s="138">
        <f>$BP$5/AZ11</f>
        <v>0.784800208931836</v>
      </c>
      <c r="BQ11" s="139">
        <f t="shared" si="4"/>
        <v>0.9864718614718615</v>
      </c>
      <c r="BR11" s="140">
        <f t="shared" si="5"/>
        <v>4.7530116702244118</v>
      </c>
      <c r="BS11" s="141">
        <f t="shared" si="6"/>
        <v>0.89898530055723269</v>
      </c>
      <c r="BT11" s="142">
        <f>(RANK(BS11,$BS$6:$BS$71))</f>
        <v>6</v>
      </c>
      <c r="BV11" s="143">
        <f>L11+V11+AF11+AP11+AZ11+BJ11</f>
        <v>226.57</v>
      </c>
    </row>
    <row r="12" spans="1:74" s="88" customFormat="1" x14ac:dyDescent="0.25">
      <c r="A12" s="16">
        <v>107</v>
      </c>
      <c r="B12" s="136" t="s">
        <v>132</v>
      </c>
      <c r="C12" s="24">
        <v>40.08</v>
      </c>
      <c r="D12" s="17"/>
      <c r="E12" s="17">
        <v>7</v>
      </c>
      <c r="F12" s="17">
        <v>5</v>
      </c>
      <c r="G12" s="17">
        <v>2</v>
      </c>
      <c r="H12" s="17">
        <v>2</v>
      </c>
      <c r="I12" s="17"/>
      <c r="J12" s="17"/>
      <c r="K12" s="17"/>
      <c r="L12" s="42">
        <f t="shared" si="0"/>
        <v>59.08</v>
      </c>
      <c r="M12" s="26">
        <v>21.11</v>
      </c>
      <c r="N12" s="18"/>
      <c r="O12" s="18">
        <v>10</v>
      </c>
      <c r="P12" s="18">
        <v>2</v>
      </c>
      <c r="Q12" s="18"/>
      <c r="R12" s="18"/>
      <c r="S12" s="18"/>
      <c r="T12" s="18"/>
      <c r="U12" s="18"/>
      <c r="V12" s="35">
        <f t="shared" si="1"/>
        <v>23.11</v>
      </c>
      <c r="W12" s="40">
        <v>44.29</v>
      </c>
      <c r="X12" s="19"/>
      <c r="Y12" s="19">
        <v>5</v>
      </c>
      <c r="Z12" s="19">
        <v>6</v>
      </c>
      <c r="AA12" s="19">
        <v>2</v>
      </c>
      <c r="AB12" s="19">
        <v>1</v>
      </c>
      <c r="AC12" s="19"/>
      <c r="AD12" s="19"/>
      <c r="AE12" s="19"/>
      <c r="AF12" s="44">
        <f t="shared" si="2"/>
        <v>59.29</v>
      </c>
      <c r="AG12" s="29">
        <v>30</v>
      </c>
      <c r="AH12" s="20"/>
      <c r="AI12" s="20">
        <v>10</v>
      </c>
      <c r="AJ12" s="20"/>
      <c r="AK12" s="20"/>
      <c r="AL12" s="20"/>
      <c r="AM12" s="20"/>
      <c r="AN12" s="20"/>
      <c r="AO12" s="20"/>
      <c r="AP12" s="46">
        <f t="shared" si="3"/>
        <v>30</v>
      </c>
      <c r="AQ12" s="38">
        <v>27.28</v>
      </c>
      <c r="AR12" s="21"/>
      <c r="AS12" s="21">
        <v>12</v>
      </c>
      <c r="AT12" s="21">
        <v>6</v>
      </c>
      <c r="AU12" s="21"/>
      <c r="AV12" s="21"/>
      <c r="AW12" s="21"/>
      <c r="AX12" s="21"/>
      <c r="AY12" s="21"/>
      <c r="AZ12" s="48">
        <f>AQ12+AT12*1+AU12*2+AV12*5+AW12*10+AX12*10+AY12*3</f>
        <v>33.28</v>
      </c>
      <c r="BA12" s="33">
        <v>24.84</v>
      </c>
      <c r="BB12" s="22">
        <v>8</v>
      </c>
      <c r="BC12" s="22"/>
      <c r="BD12" s="22"/>
      <c r="BE12" s="22"/>
      <c r="BF12" s="22"/>
      <c r="BG12" s="22"/>
      <c r="BH12" s="22"/>
      <c r="BI12" s="22"/>
      <c r="BJ12" s="50">
        <f>BA12+BD12*1+BE12*2+BF12*5+BG12*10+BH12*10+BI12*3</f>
        <v>24.84</v>
      </c>
      <c r="BK12" s="89"/>
      <c r="BL12" s="137">
        <f>$BL$5/L12</f>
        <v>0.78469871360866628</v>
      </c>
      <c r="BM12" s="138">
        <f>$BM$5/V12</f>
        <v>0.96192124621376029</v>
      </c>
      <c r="BN12" s="138">
        <f>$BN$5/AF12</f>
        <v>0.56805532130207459</v>
      </c>
      <c r="BO12" s="138">
        <f>$BO$5/AP12</f>
        <v>0.78200000000000003</v>
      </c>
      <c r="BP12" s="138">
        <f>$BP$5/AZ12</f>
        <v>0.90294471153846156</v>
      </c>
      <c r="BQ12" s="139">
        <f t="shared" si="4"/>
        <v>0.73389694041867959</v>
      </c>
      <c r="BR12" s="140">
        <f t="shared" si="5"/>
        <v>4.7335169330816429</v>
      </c>
      <c r="BS12" s="141">
        <f t="shared" si="6"/>
        <v>0.89529806321267358</v>
      </c>
      <c r="BT12" s="142">
        <f>(RANK(BS12,$BS$6:$BS$71))</f>
        <v>7</v>
      </c>
      <c r="BV12" s="143">
        <f>L12+V12+AF12+AP12+AZ12+BJ12</f>
        <v>229.6</v>
      </c>
    </row>
    <row r="13" spans="1:74" s="88" customFormat="1" x14ac:dyDescent="0.25">
      <c r="A13" s="16">
        <v>6</v>
      </c>
      <c r="B13" s="136" t="s">
        <v>19</v>
      </c>
      <c r="C13" s="24">
        <v>39.450000000000003</v>
      </c>
      <c r="D13" s="17"/>
      <c r="E13" s="17">
        <v>4</v>
      </c>
      <c r="F13" s="17">
        <v>6</v>
      </c>
      <c r="G13" s="17">
        <v>5</v>
      </c>
      <c r="H13" s="17">
        <v>1</v>
      </c>
      <c r="I13" s="17"/>
      <c r="J13" s="17"/>
      <c r="K13" s="17"/>
      <c r="L13" s="42">
        <f t="shared" si="0"/>
        <v>60.45</v>
      </c>
      <c r="M13" s="26">
        <v>22.44</v>
      </c>
      <c r="N13" s="18"/>
      <c r="O13" s="18">
        <v>11</v>
      </c>
      <c r="P13" s="18">
        <v>1</v>
      </c>
      <c r="Q13" s="18"/>
      <c r="R13" s="18"/>
      <c r="S13" s="18"/>
      <c r="T13" s="18"/>
      <c r="U13" s="18"/>
      <c r="V13" s="35">
        <f t="shared" si="1"/>
        <v>23.44</v>
      </c>
      <c r="W13" s="40">
        <v>36.72</v>
      </c>
      <c r="X13" s="19"/>
      <c r="Y13" s="19">
        <v>7</v>
      </c>
      <c r="Z13" s="19">
        <v>5</v>
      </c>
      <c r="AA13" s="19">
        <v>1</v>
      </c>
      <c r="AB13" s="19">
        <v>1</v>
      </c>
      <c r="AC13" s="19"/>
      <c r="AD13" s="19"/>
      <c r="AE13" s="19"/>
      <c r="AF13" s="44">
        <f t="shared" si="2"/>
        <v>48.72</v>
      </c>
      <c r="AG13" s="29">
        <v>29.12</v>
      </c>
      <c r="AH13" s="20"/>
      <c r="AI13" s="20">
        <v>4</v>
      </c>
      <c r="AJ13" s="20">
        <v>5</v>
      </c>
      <c r="AK13" s="20">
        <v>1</v>
      </c>
      <c r="AL13" s="20"/>
      <c r="AM13" s="20"/>
      <c r="AN13" s="20"/>
      <c r="AO13" s="20"/>
      <c r="AP13" s="46">
        <f t="shared" si="3"/>
        <v>36.120000000000005</v>
      </c>
      <c r="AQ13" s="38">
        <v>28.15</v>
      </c>
      <c r="AR13" s="21"/>
      <c r="AS13" s="21">
        <v>11</v>
      </c>
      <c r="AT13" s="21">
        <v>4</v>
      </c>
      <c r="AU13" s="21">
        <v>1</v>
      </c>
      <c r="AV13" s="21">
        <v>2</v>
      </c>
      <c r="AW13" s="21"/>
      <c r="AX13" s="21"/>
      <c r="AY13" s="21"/>
      <c r="AZ13" s="48">
        <f>AQ13+AT13*1+AU13*2+AV13*5+AW13*10+AX13*10+AY13*3</f>
        <v>44.15</v>
      </c>
      <c r="BA13" s="33">
        <v>19.38</v>
      </c>
      <c r="BB13" s="22">
        <v>8</v>
      </c>
      <c r="BC13" s="22"/>
      <c r="BD13" s="22"/>
      <c r="BE13" s="22"/>
      <c r="BF13" s="22"/>
      <c r="BG13" s="22"/>
      <c r="BH13" s="22"/>
      <c r="BI13" s="22"/>
      <c r="BJ13" s="50">
        <f>BA13+BD13*1+BE13*2+BF13*5+BG13*10+BH13*10+BI13*3</f>
        <v>19.38</v>
      </c>
      <c r="BK13" s="89"/>
      <c r="BL13" s="137">
        <f>$BL$5/L13</f>
        <v>0.766914805624483</v>
      </c>
      <c r="BM13" s="138">
        <f>$BM$5/V13</f>
        <v>0.94837883959044367</v>
      </c>
      <c r="BN13" s="138">
        <f>$BN$5/AF13</f>
        <v>0.69129720853858789</v>
      </c>
      <c r="BO13" s="138">
        <f>$BO$5/AP13</f>
        <v>0.64950166112956809</v>
      </c>
      <c r="BP13" s="138">
        <f>$BP$5/AZ13</f>
        <v>0.68063420158550403</v>
      </c>
      <c r="BQ13" s="139">
        <f t="shared" si="4"/>
        <v>0.94066047471620229</v>
      </c>
      <c r="BR13" s="140">
        <f t="shared" si="5"/>
        <v>4.6773871911847893</v>
      </c>
      <c r="BS13" s="141">
        <f t="shared" si="6"/>
        <v>0.88468167587967972</v>
      </c>
      <c r="BT13" s="142">
        <f>(RANK(BS13,$BS$6:$BS$71))</f>
        <v>8</v>
      </c>
      <c r="BV13" s="143">
        <f>L13+V13+AF13+AP13+AZ13+BJ13</f>
        <v>232.26000000000002</v>
      </c>
    </row>
    <row r="14" spans="1:74" s="88" customFormat="1" x14ac:dyDescent="0.25">
      <c r="A14" s="16">
        <v>49</v>
      </c>
      <c r="B14" s="136" t="s">
        <v>1</v>
      </c>
      <c r="C14" s="24">
        <v>43.87</v>
      </c>
      <c r="D14" s="17"/>
      <c r="E14" s="17">
        <v>4</v>
      </c>
      <c r="F14" s="17">
        <v>5</v>
      </c>
      <c r="G14" s="17">
        <v>4</v>
      </c>
      <c r="H14" s="17">
        <v>3</v>
      </c>
      <c r="I14" s="17"/>
      <c r="J14" s="17"/>
      <c r="K14" s="17"/>
      <c r="L14" s="42">
        <f t="shared" si="0"/>
        <v>71.87</v>
      </c>
      <c r="M14" s="26">
        <v>24.96</v>
      </c>
      <c r="N14" s="18"/>
      <c r="O14" s="18">
        <v>10</v>
      </c>
      <c r="P14" s="18">
        <v>1</v>
      </c>
      <c r="Q14" s="18"/>
      <c r="R14" s="18">
        <v>1</v>
      </c>
      <c r="S14" s="18"/>
      <c r="T14" s="18"/>
      <c r="U14" s="18"/>
      <c r="V14" s="35">
        <f t="shared" si="1"/>
        <v>30.96</v>
      </c>
      <c r="W14" s="40">
        <v>32.6</v>
      </c>
      <c r="X14" s="19"/>
      <c r="Y14" s="19">
        <v>9</v>
      </c>
      <c r="Z14" s="19">
        <v>4</v>
      </c>
      <c r="AA14" s="19">
        <v>1</v>
      </c>
      <c r="AB14" s="19"/>
      <c r="AC14" s="19"/>
      <c r="AD14" s="19"/>
      <c r="AE14" s="19"/>
      <c r="AF14" s="44">
        <f t="shared" si="2"/>
        <v>38.6</v>
      </c>
      <c r="AG14" s="29">
        <v>23.64</v>
      </c>
      <c r="AH14" s="20"/>
      <c r="AI14" s="20">
        <v>6</v>
      </c>
      <c r="AJ14" s="20">
        <v>3</v>
      </c>
      <c r="AK14" s="20"/>
      <c r="AL14" s="20">
        <v>1</v>
      </c>
      <c r="AM14" s="20"/>
      <c r="AN14" s="20"/>
      <c r="AO14" s="20"/>
      <c r="AP14" s="46">
        <f t="shared" si="3"/>
        <v>31.64</v>
      </c>
      <c r="AQ14" s="38">
        <v>23.05</v>
      </c>
      <c r="AR14" s="21"/>
      <c r="AS14" s="21">
        <v>12</v>
      </c>
      <c r="AT14" s="21">
        <v>5</v>
      </c>
      <c r="AU14" s="21">
        <v>1</v>
      </c>
      <c r="AV14" s="21"/>
      <c r="AW14" s="21"/>
      <c r="AX14" s="21"/>
      <c r="AY14" s="21"/>
      <c r="AZ14" s="48">
        <f>AQ14+AT14*1+AU14*2+AV14*5+AW14*10+AX14*10+AY14*3</f>
        <v>30.05</v>
      </c>
      <c r="BA14" s="33">
        <v>50.13</v>
      </c>
      <c r="BB14" s="22">
        <v>8</v>
      </c>
      <c r="BC14" s="22"/>
      <c r="BD14" s="22"/>
      <c r="BE14" s="22"/>
      <c r="BF14" s="22"/>
      <c r="BG14" s="22"/>
      <c r="BH14" s="22"/>
      <c r="BI14" s="22"/>
      <c r="BJ14" s="50">
        <f>BA14+BD14*1+BE14*2+BF14*5+BG14*10+BH14*10+BI14*3</f>
        <v>50.13</v>
      </c>
      <c r="BK14" s="89"/>
      <c r="BL14" s="137">
        <f>$BL$5/L14</f>
        <v>0.64505356894392651</v>
      </c>
      <c r="BM14" s="138">
        <f>$BM$5/V14</f>
        <v>0.71802325581395343</v>
      </c>
      <c r="BN14" s="138">
        <f>$BN$5/AF14</f>
        <v>0.87253886010362691</v>
      </c>
      <c r="BO14" s="138">
        <f>$BO$5/AP14</f>
        <v>0.74146649810366627</v>
      </c>
      <c r="BP14" s="138">
        <f>$BP$5/AZ14</f>
        <v>1</v>
      </c>
      <c r="BQ14" s="139">
        <f t="shared" si="4"/>
        <v>0.36365449830440855</v>
      </c>
      <c r="BR14" s="140">
        <f t="shared" si="5"/>
        <v>4.3407366812695818</v>
      </c>
      <c r="BS14" s="141">
        <f t="shared" si="6"/>
        <v>0.82100755074870158</v>
      </c>
      <c r="BT14" s="142">
        <f>(RANK(BS14,$BS$6:$BS$71))</f>
        <v>9</v>
      </c>
      <c r="BV14" s="143">
        <f>L14+V14+AF14+AP14+AZ14+BJ14</f>
        <v>253.25</v>
      </c>
    </row>
    <row r="15" spans="1:74" s="88" customFormat="1" x14ac:dyDescent="0.25">
      <c r="A15" s="16">
        <v>73</v>
      </c>
      <c r="B15" s="136" t="s">
        <v>129</v>
      </c>
      <c r="C15" s="24">
        <v>39.25</v>
      </c>
      <c r="D15" s="17"/>
      <c r="E15" s="17">
        <v>5</v>
      </c>
      <c r="F15" s="17">
        <v>7</v>
      </c>
      <c r="G15" s="17">
        <v>1</v>
      </c>
      <c r="H15" s="17">
        <v>3</v>
      </c>
      <c r="I15" s="17"/>
      <c r="J15" s="17"/>
      <c r="K15" s="17"/>
      <c r="L15" s="42">
        <f t="shared" si="0"/>
        <v>63.25</v>
      </c>
      <c r="M15" s="26">
        <v>19.940000000000001</v>
      </c>
      <c r="N15" s="18"/>
      <c r="O15" s="18">
        <v>8</v>
      </c>
      <c r="P15" s="18">
        <v>4</v>
      </c>
      <c r="Q15" s="18"/>
      <c r="R15" s="18"/>
      <c r="S15" s="18"/>
      <c r="T15" s="18"/>
      <c r="U15" s="18"/>
      <c r="V15" s="35">
        <f t="shared" si="1"/>
        <v>23.94</v>
      </c>
      <c r="W15" s="40">
        <v>34.56</v>
      </c>
      <c r="X15" s="19"/>
      <c r="Y15" s="19">
        <v>4</v>
      </c>
      <c r="Z15" s="19">
        <v>4</v>
      </c>
      <c r="AA15" s="19">
        <v>3</v>
      </c>
      <c r="AB15" s="19">
        <v>3</v>
      </c>
      <c r="AC15" s="19"/>
      <c r="AD15" s="19"/>
      <c r="AE15" s="19"/>
      <c r="AF15" s="44">
        <f t="shared" si="2"/>
        <v>59.56</v>
      </c>
      <c r="AG15" s="29">
        <v>25.49</v>
      </c>
      <c r="AH15" s="20"/>
      <c r="AI15" s="20">
        <v>4</v>
      </c>
      <c r="AJ15" s="20">
        <v>1</v>
      </c>
      <c r="AK15" s="20">
        <v>2</v>
      </c>
      <c r="AL15" s="20">
        <v>3</v>
      </c>
      <c r="AM15" s="20"/>
      <c r="AN15" s="20"/>
      <c r="AO15" s="20"/>
      <c r="AP15" s="46">
        <f t="shared" si="3"/>
        <v>45.489999999999995</v>
      </c>
      <c r="AQ15" s="38">
        <v>25.7</v>
      </c>
      <c r="AR15" s="21"/>
      <c r="AS15" s="21">
        <v>16</v>
      </c>
      <c r="AT15" s="21"/>
      <c r="AU15" s="21"/>
      <c r="AV15" s="21">
        <v>2</v>
      </c>
      <c r="AW15" s="21"/>
      <c r="AX15" s="21"/>
      <c r="AY15" s="21"/>
      <c r="AZ15" s="48">
        <f>AQ15+AT15*1+AU15*2+AV15*5+AW15*10+AX15*10+AY15*3</f>
        <v>35.700000000000003</v>
      </c>
      <c r="BA15" s="33">
        <v>25.8</v>
      </c>
      <c r="BB15" s="22">
        <v>8</v>
      </c>
      <c r="BC15" s="22"/>
      <c r="BD15" s="22"/>
      <c r="BE15" s="22"/>
      <c r="BF15" s="22"/>
      <c r="BG15" s="22"/>
      <c r="BH15" s="22"/>
      <c r="BI15" s="22"/>
      <c r="BJ15" s="50">
        <f>BA15+BD15*1+BE15*2+BF15*5+BG15*10+BH15*10+BI15*3</f>
        <v>25.8</v>
      </c>
      <c r="BK15" s="89"/>
      <c r="BL15" s="137">
        <f>$BL$5/L15</f>
        <v>0.73296442687747032</v>
      </c>
      <c r="BM15" s="138">
        <f>$BM$5/V15</f>
        <v>0.92857142857142849</v>
      </c>
      <c r="BN15" s="138">
        <f>$BN$5/AF15</f>
        <v>0.56548018804566824</v>
      </c>
      <c r="BO15" s="138">
        <f>$BO$5/AP15</f>
        <v>0.51571774016267324</v>
      </c>
      <c r="BP15" s="138">
        <f>$BP$5/AZ15</f>
        <v>0.84173669467787116</v>
      </c>
      <c r="BQ15" s="139">
        <f t="shared" si="4"/>
        <v>0.70658914728682165</v>
      </c>
      <c r="BR15" s="140">
        <f t="shared" si="5"/>
        <v>4.2910596256219335</v>
      </c>
      <c r="BS15" s="141">
        <f t="shared" si="6"/>
        <v>0.81161162540688747</v>
      </c>
      <c r="BT15" s="142">
        <f>(RANK(BS15,$BS$6:$BS$71))</f>
        <v>10</v>
      </c>
      <c r="BV15" s="143">
        <f>L15+V15+AF15+AP15+AZ15+BJ15</f>
        <v>253.74</v>
      </c>
    </row>
    <row r="16" spans="1:74" s="88" customFormat="1" x14ac:dyDescent="0.25">
      <c r="A16" s="16">
        <v>101</v>
      </c>
      <c r="B16" s="136" t="s">
        <v>117</v>
      </c>
      <c r="C16" s="24">
        <v>43.16</v>
      </c>
      <c r="D16" s="17"/>
      <c r="E16" s="17">
        <v>9</v>
      </c>
      <c r="F16" s="17">
        <v>6</v>
      </c>
      <c r="G16" s="17"/>
      <c r="H16" s="17">
        <v>1</v>
      </c>
      <c r="I16" s="17"/>
      <c r="J16" s="17"/>
      <c r="K16" s="17"/>
      <c r="L16" s="42">
        <f t="shared" si="0"/>
        <v>54.16</v>
      </c>
      <c r="M16" s="26">
        <v>21.49</v>
      </c>
      <c r="N16" s="18"/>
      <c r="O16" s="18">
        <v>6</v>
      </c>
      <c r="P16" s="18">
        <v>3</v>
      </c>
      <c r="Q16" s="18">
        <v>1</v>
      </c>
      <c r="R16" s="18">
        <v>2</v>
      </c>
      <c r="S16" s="18"/>
      <c r="T16" s="18"/>
      <c r="U16" s="18"/>
      <c r="V16" s="35">
        <f t="shared" si="1"/>
        <v>36.489999999999995</v>
      </c>
      <c r="W16" s="40">
        <v>53.18</v>
      </c>
      <c r="X16" s="19"/>
      <c r="Y16" s="19">
        <v>9</v>
      </c>
      <c r="Z16" s="19">
        <v>3</v>
      </c>
      <c r="AA16" s="19"/>
      <c r="AB16" s="19">
        <v>2</v>
      </c>
      <c r="AC16" s="19"/>
      <c r="AD16" s="19"/>
      <c r="AE16" s="19"/>
      <c r="AF16" s="44">
        <f t="shared" si="2"/>
        <v>66.180000000000007</v>
      </c>
      <c r="AG16" s="29">
        <v>22.15</v>
      </c>
      <c r="AH16" s="20"/>
      <c r="AI16" s="20">
        <v>3</v>
      </c>
      <c r="AJ16" s="20">
        <v>3</v>
      </c>
      <c r="AK16" s="20">
        <v>1</v>
      </c>
      <c r="AL16" s="20">
        <v>3</v>
      </c>
      <c r="AM16" s="20"/>
      <c r="AN16" s="20"/>
      <c r="AO16" s="20"/>
      <c r="AP16" s="46">
        <f t="shared" si="3"/>
        <v>42.15</v>
      </c>
      <c r="AQ16" s="38">
        <v>25.33</v>
      </c>
      <c r="AR16" s="21"/>
      <c r="AS16" s="21">
        <v>14</v>
      </c>
      <c r="AT16" s="21">
        <v>2</v>
      </c>
      <c r="AU16" s="21"/>
      <c r="AV16" s="21">
        <v>2</v>
      </c>
      <c r="AW16" s="21"/>
      <c r="AX16" s="21"/>
      <c r="AY16" s="21"/>
      <c r="AZ16" s="48">
        <f>AQ16+AT16*1+AU16*2+AV16*5+AW16*10+AX16*10+AY16*3</f>
        <v>37.33</v>
      </c>
      <c r="BA16" s="33">
        <v>20.28</v>
      </c>
      <c r="BB16" s="22">
        <v>8</v>
      </c>
      <c r="BC16" s="22"/>
      <c r="BD16" s="22"/>
      <c r="BE16" s="22"/>
      <c r="BF16" s="22"/>
      <c r="BG16" s="22"/>
      <c r="BH16" s="22"/>
      <c r="BI16" s="22"/>
      <c r="BJ16" s="50">
        <f>BA16+BD16*1+BE16*2+BF16*5+BG16*10+BH16*10+BI16*3</f>
        <v>20.28</v>
      </c>
      <c r="BK16" s="89"/>
      <c r="BL16" s="137">
        <f>$BL$5/L16</f>
        <v>0.85598227474150668</v>
      </c>
      <c r="BM16" s="138">
        <f>$BM$5/V16</f>
        <v>0.60920800219238158</v>
      </c>
      <c r="BN16" s="138">
        <f>$BN$5/AF16</f>
        <v>0.50891508008461761</v>
      </c>
      <c r="BO16" s="138">
        <f>$BO$5/AP16</f>
        <v>0.55658362989323851</v>
      </c>
      <c r="BP16" s="138">
        <f>$BP$5/AZ16</f>
        <v>0.80498258773104747</v>
      </c>
      <c r="BQ16" s="139">
        <f t="shared" si="4"/>
        <v>0.89891518737672582</v>
      </c>
      <c r="BR16" s="140">
        <f t="shared" si="5"/>
        <v>4.2345867620195179</v>
      </c>
      <c r="BS16" s="141">
        <f t="shared" si="6"/>
        <v>0.80093033998590135</v>
      </c>
      <c r="BT16" s="142">
        <f>(RANK(BS16,$BS$6:$BS$71))</f>
        <v>11</v>
      </c>
      <c r="BV16" s="143">
        <f>L16+V16+AF16+AP16+AZ16+BJ16</f>
        <v>256.59000000000003</v>
      </c>
    </row>
    <row r="17" spans="1:74" s="88" customFormat="1" x14ac:dyDescent="0.25">
      <c r="A17" s="16">
        <v>21</v>
      </c>
      <c r="B17" s="136" t="s">
        <v>11</v>
      </c>
      <c r="C17" s="24">
        <v>59.35</v>
      </c>
      <c r="D17" s="17"/>
      <c r="E17" s="17">
        <v>13</v>
      </c>
      <c r="F17" s="17">
        <v>2</v>
      </c>
      <c r="G17" s="17"/>
      <c r="H17" s="17">
        <v>1</v>
      </c>
      <c r="I17" s="17"/>
      <c r="J17" s="17"/>
      <c r="K17" s="17"/>
      <c r="L17" s="42">
        <f t="shared" si="0"/>
        <v>66.349999999999994</v>
      </c>
      <c r="M17" s="26">
        <v>25.53</v>
      </c>
      <c r="N17" s="18"/>
      <c r="O17" s="18">
        <v>12</v>
      </c>
      <c r="P17" s="18"/>
      <c r="Q17" s="18"/>
      <c r="R17" s="18"/>
      <c r="S17" s="18"/>
      <c r="T17" s="18"/>
      <c r="U17" s="18"/>
      <c r="V17" s="35">
        <f t="shared" si="1"/>
        <v>25.53</v>
      </c>
      <c r="W17" s="40">
        <v>38.35</v>
      </c>
      <c r="X17" s="19"/>
      <c r="Y17" s="19">
        <v>4</v>
      </c>
      <c r="Z17" s="19">
        <v>4</v>
      </c>
      <c r="AA17" s="19">
        <v>1</v>
      </c>
      <c r="AB17" s="19">
        <v>5</v>
      </c>
      <c r="AC17" s="19"/>
      <c r="AD17" s="19"/>
      <c r="AE17" s="19"/>
      <c r="AF17" s="44">
        <f t="shared" si="2"/>
        <v>69.349999999999994</v>
      </c>
      <c r="AG17" s="29">
        <v>30.23</v>
      </c>
      <c r="AH17" s="20"/>
      <c r="AI17" s="20">
        <v>7</v>
      </c>
      <c r="AJ17" s="20">
        <v>3</v>
      </c>
      <c r="AK17" s="20"/>
      <c r="AL17" s="20"/>
      <c r="AM17" s="20"/>
      <c r="AN17" s="20"/>
      <c r="AO17" s="20"/>
      <c r="AP17" s="46">
        <f t="shared" si="3"/>
        <v>33.230000000000004</v>
      </c>
      <c r="AQ17" s="38">
        <v>30.35</v>
      </c>
      <c r="AR17" s="21"/>
      <c r="AS17" s="21">
        <v>13</v>
      </c>
      <c r="AT17" s="21">
        <v>4</v>
      </c>
      <c r="AU17" s="21">
        <v>1</v>
      </c>
      <c r="AV17" s="21"/>
      <c r="AW17" s="21"/>
      <c r="AX17" s="21"/>
      <c r="AY17" s="21"/>
      <c r="AZ17" s="48">
        <f>AQ17+AT17*1+AU17*2+AV17*5+AW17*10+AX17*10+AY17*3</f>
        <v>36.35</v>
      </c>
      <c r="BA17" s="33">
        <v>28.39</v>
      </c>
      <c r="BB17" s="22">
        <v>8</v>
      </c>
      <c r="BC17" s="22"/>
      <c r="BD17" s="22"/>
      <c r="BE17" s="22"/>
      <c r="BF17" s="22"/>
      <c r="BG17" s="22"/>
      <c r="BH17" s="22"/>
      <c r="BI17" s="22"/>
      <c r="BJ17" s="50">
        <f>BA17+BD17*1+BE17*2+BF17*5+BG17*10+BH17*10+BI17*3</f>
        <v>28.39</v>
      </c>
      <c r="BK17" s="89"/>
      <c r="BL17" s="137">
        <f>$BL$5/L17</f>
        <v>0.69871891484551629</v>
      </c>
      <c r="BM17" s="138">
        <f>$BM$5/V17</f>
        <v>0.87074030552291415</v>
      </c>
      <c r="BN17" s="138">
        <f>$BN$5/AF17</f>
        <v>0.48565248738284073</v>
      </c>
      <c r="BO17" s="138">
        <f>$BO$5/AP17</f>
        <v>0.70598856455010528</v>
      </c>
      <c r="BP17" s="138">
        <f>$BP$5/AZ17</f>
        <v>0.82668500687757906</v>
      </c>
      <c r="BQ17" s="139">
        <f t="shared" si="4"/>
        <v>0.64212750968650933</v>
      </c>
      <c r="BR17" s="140">
        <f t="shared" si="5"/>
        <v>4.2299127888654651</v>
      </c>
      <c r="BS17" s="141">
        <f t="shared" si="6"/>
        <v>0.80004630404148835</v>
      </c>
      <c r="BT17" s="142">
        <f>(RANK(BS17,$BS$6:$BS$71))</f>
        <v>12</v>
      </c>
      <c r="BV17" s="143">
        <f>L17+V17+AF17+AP17+AZ17+BJ17</f>
        <v>259.2</v>
      </c>
    </row>
    <row r="18" spans="1:74" s="88" customFormat="1" x14ac:dyDescent="0.25">
      <c r="A18" s="16">
        <v>66</v>
      </c>
      <c r="B18" s="136" t="s">
        <v>116</v>
      </c>
      <c r="C18" s="24">
        <v>50.04</v>
      </c>
      <c r="D18" s="17"/>
      <c r="E18" s="17">
        <v>11</v>
      </c>
      <c r="F18" s="17">
        <v>2</v>
      </c>
      <c r="G18" s="17"/>
      <c r="H18" s="17">
        <v>3</v>
      </c>
      <c r="I18" s="17"/>
      <c r="J18" s="17"/>
      <c r="K18" s="17"/>
      <c r="L18" s="42">
        <f t="shared" si="0"/>
        <v>67.039999999999992</v>
      </c>
      <c r="M18" s="26">
        <v>23.15</v>
      </c>
      <c r="N18" s="18"/>
      <c r="O18" s="18">
        <v>8</v>
      </c>
      <c r="P18" s="18">
        <v>3</v>
      </c>
      <c r="Q18" s="18"/>
      <c r="R18" s="18">
        <v>1</v>
      </c>
      <c r="S18" s="18"/>
      <c r="T18" s="18"/>
      <c r="U18" s="18"/>
      <c r="V18" s="35">
        <f t="shared" si="1"/>
        <v>31.15</v>
      </c>
      <c r="W18" s="40">
        <v>37.67</v>
      </c>
      <c r="X18" s="19"/>
      <c r="Y18" s="19">
        <v>7</v>
      </c>
      <c r="Z18" s="19">
        <v>3</v>
      </c>
      <c r="AA18" s="19">
        <v>3</v>
      </c>
      <c r="AB18" s="19">
        <v>1</v>
      </c>
      <c r="AC18" s="19"/>
      <c r="AD18" s="19"/>
      <c r="AE18" s="19"/>
      <c r="AF18" s="44">
        <f t="shared" si="2"/>
        <v>51.67</v>
      </c>
      <c r="AG18" s="29">
        <v>30.87</v>
      </c>
      <c r="AH18" s="20"/>
      <c r="AI18" s="20">
        <v>6</v>
      </c>
      <c r="AJ18" s="20">
        <v>2</v>
      </c>
      <c r="AK18" s="20">
        <v>1</v>
      </c>
      <c r="AL18" s="20">
        <v>1</v>
      </c>
      <c r="AM18" s="20"/>
      <c r="AN18" s="20"/>
      <c r="AO18" s="20"/>
      <c r="AP18" s="46">
        <f t="shared" si="3"/>
        <v>39.870000000000005</v>
      </c>
      <c r="AQ18" s="38">
        <v>30.74</v>
      </c>
      <c r="AR18" s="21"/>
      <c r="AS18" s="21">
        <v>14</v>
      </c>
      <c r="AT18" s="21">
        <v>4</v>
      </c>
      <c r="AU18" s="21"/>
      <c r="AV18" s="21"/>
      <c r="AW18" s="21"/>
      <c r="AX18" s="21"/>
      <c r="AY18" s="21"/>
      <c r="AZ18" s="48">
        <f>AQ18+AT18*1+AU18*2+AV18*5+AW18*10+AX18*10+AY18*3</f>
        <v>34.739999999999995</v>
      </c>
      <c r="BA18" s="33">
        <v>25.9</v>
      </c>
      <c r="BB18" s="22">
        <v>8</v>
      </c>
      <c r="BC18" s="22"/>
      <c r="BD18" s="22"/>
      <c r="BE18" s="22"/>
      <c r="BF18" s="22"/>
      <c r="BG18" s="22"/>
      <c r="BH18" s="22"/>
      <c r="BI18" s="22"/>
      <c r="BJ18" s="50">
        <f>BA18+BD18*1+BE18*2+BF18*5+BG18*10+BH18*10+BI18*3</f>
        <v>25.9</v>
      </c>
      <c r="BK18" s="89"/>
      <c r="BL18" s="137">
        <f>$BL$5/L18</f>
        <v>0.69152744630071605</v>
      </c>
      <c r="BM18" s="138">
        <f>$BM$5/V18</f>
        <v>0.71364365971107546</v>
      </c>
      <c r="BN18" s="138">
        <f>$BN$5/AF18</f>
        <v>0.6518289142635959</v>
      </c>
      <c r="BO18" s="138">
        <f>$BO$5/AP18</f>
        <v>0.58841234010534227</v>
      </c>
      <c r="BP18" s="138">
        <f>$BP$5/AZ18</f>
        <v>0.86499712147380559</v>
      </c>
      <c r="BQ18" s="139">
        <f t="shared" si="4"/>
        <v>0.70386100386100392</v>
      </c>
      <c r="BR18" s="140">
        <f t="shared" si="5"/>
        <v>4.2142704857155397</v>
      </c>
      <c r="BS18" s="141">
        <f t="shared" si="6"/>
        <v>0.79708771660802247</v>
      </c>
      <c r="BT18" s="142">
        <f>(RANK(BS18,$BS$6:$BS$71))</f>
        <v>13</v>
      </c>
      <c r="BV18" s="143">
        <f>L18+V18+AF18+AP18+AZ18+BJ18</f>
        <v>250.37000000000003</v>
      </c>
    </row>
    <row r="19" spans="1:74" s="88" customFormat="1" x14ac:dyDescent="0.25">
      <c r="A19" s="16">
        <v>1</v>
      </c>
      <c r="B19" s="136" t="s">
        <v>27</v>
      </c>
      <c r="C19" s="24">
        <v>38.86</v>
      </c>
      <c r="D19" s="17"/>
      <c r="E19" s="17">
        <v>7</v>
      </c>
      <c r="F19" s="17">
        <v>6</v>
      </c>
      <c r="G19" s="17">
        <v>1</v>
      </c>
      <c r="H19" s="17">
        <v>2</v>
      </c>
      <c r="I19" s="17"/>
      <c r="J19" s="17"/>
      <c r="K19" s="17"/>
      <c r="L19" s="42">
        <f t="shared" si="0"/>
        <v>56.86</v>
      </c>
      <c r="M19" s="26">
        <v>24.29</v>
      </c>
      <c r="N19" s="18"/>
      <c r="O19" s="18">
        <v>7</v>
      </c>
      <c r="P19" s="18">
        <v>2</v>
      </c>
      <c r="Q19" s="18">
        <v>1</v>
      </c>
      <c r="R19" s="18">
        <v>2</v>
      </c>
      <c r="S19" s="18"/>
      <c r="T19" s="18"/>
      <c r="U19" s="18"/>
      <c r="V19" s="35">
        <f t="shared" si="1"/>
        <v>38.29</v>
      </c>
      <c r="W19" s="40">
        <v>41.64</v>
      </c>
      <c r="X19" s="19"/>
      <c r="Y19" s="19">
        <v>10</v>
      </c>
      <c r="Z19" s="19">
        <v>2</v>
      </c>
      <c r="AA19" s="19"/>
      <c r="AB19" s="19">
        <v>2</v>
      </c>
      <c r="AC19" s="19"/>
      <c r="AD19" s="19"/>
      <c r="AE19" s="19"/>
      <c r="AF19" s="44">
        <f t="shared" si="2"/>
        <v>53.64</v>
      </c>
      <c r="AG19" s="29">
        <v>30.41</v>
      </c>
      <c r="AH19" s="20"/>
      <c r="AI19" s="20">
        <v>9</v>
      </c>
      <c r="AJ19" s="20"/>
      <c r="AK19" s="20">
        <v>1</v>
      </c>
      <c r="AL19" s="20"/>
      <c r="AM19" s="20"/>
      <c r="AN19" s="20"/>
      <c r="AO19" s="20"/>
      <c r="AP19" s="46">
        <f t="shared" si="3"/>
        <v>32.409999999999997</v>
      </c>
      <c r="AQ19" s="38">
        <v>25.31</v>
      </c>
      <c r="AR19" s="21"/>
      <c r="AS19" s="21">
        <v>12</v>
      </c>
      <c r="AT19" s="21">
        <v>5</v>
      </c>
      <c r="AU19" s="21">
        <v>1</v>
      </c>
      <c r="AV19" s="21"/>
      <c r="AW19" s="21"/>
      <c r="AX19" s="21"/>
      <c r="AY19" s="21"/>
      <c r="AZ19" s="48">
        <f>AQ19+AT19*1+AU19*2+AV19*5+AW19*10+AX19*10+AY19*3</f>
        <v>32.31</v>
      </c>
      <c r="BA19" s="33">
        <v>40.03</v>
      </c>
      <c r="BB19" s="22">
        <v>8</v>
      </c>
      <c r="BC19" s="22"/>
      <c r="BD19" s="22"/>
      <c r="BE19" s="22"/>
      <c r="BF19" s="22"/>
      <c r="BG19" s="22"/>
      <c r="BH19" s="22"/>
      <c r="BI19" s="22"/>
      <c r="BJ19" s="50">
        <f>BA19+BD19*1+BE19*2+BF19*5+BG19*10+BH19*10+BI19*3</f>
        <v>40.03</v>
      </c>
      <c r="BK19" s="89"/>
      <c r="BL19" s="137">
        <f>$BL$5/L19</f>
        <v>0.81533591276820261</v>
      </c>
      <c r="BM19" s="138">
        <f>$BM$5/V19</f>
        <v>0.58056933925306875</v>
      </c>
      <c r="BN19" s="138">
        <f>$BN$5/AF19</f>
        <v>0.62788963460104397</v>
      </c>
      <c r="BO19" s="138">
        <f>$BO$5/AP19</f>
        <v>0.72385066337550152</v>
      </c>
      <c r="BP19" s="138">
        <f>$BP$5/AZ19</f>
        <v>0.9300526152893841</v>
      </c>
      <c r="BQ19" s="139">
        <f t="shared" si="4"/>
        <v>0.45540844366724959</v>
      </c>
      <c r="BR19" s="140">
        <f t="shared" si="5"/>
        <v>4.1331066089544501</v>
      </c>
      <c r="BS19" s="141">
        <f t="shared" si="6"/>
        <v>0.78173636946079073</v>
      </c>
      <c r="BT19" s="142">
        <f>(RANK(BS19,$BS$6:$BS$71))</f>
        <v>14</v>
      </c>
      <c r="BV19" s="143">
        <f>L19+V19+AF19+AP19+AZ19+BJ19</f>
        <v>253.54000000000002</v>
      </c>
    </row>
    <row r="20" spans="1:74" s="88" customFormat="1" x14ac:dyDescent="0.25">
      <c r="A20" s="16">
        <v>31</v>
      </c>
      <c r="B20" s="136" t="s">
        <v>90</v>
      </c>
      <c r="C20" s="24">
        <v>33.619999999999997</v>
      </c>
      <c r="D20" s="17"/>
      <c r="E20" s="17">
        <v>1</v>
      </c>
      <c r="F20" s="17">
        <v>8</v>
      </c>
      <c r="G20" s="17">
        <v>7</v>
      </c>
      <c r="H20" s="17"/>
      <c r="I20" s="17"/>
      <c r="J20" s="17"/>
      <c r="K20" s="17"/>
      <c r="L20" s="42">
        <f t="shared" si="0"/>
        <v>55.62</v>
      </c>
      <c r="M20" s="26">
        <v>27.12</v>
      </c>
      <c r="N20" s="18"/>
      <c r="O20" s="18">
        <v>10</v>
      </c>
      <c r="P20" s="18">
        <v>2</v>
      </c>
      <c r="Q20" s="18"/>
      <c r="R20" s="18"/>
      <c r="S20" s="18"/>
      <c r="T20" s="18"/>
      <c r="U20" s="18"/>
      <c r="V20" s="35">
        <f t="shared" si="1"/>
        <v>29.12</v>
      </c>
      <c r="W20" s="40">
        <v>39.14</v>
      </c>
      <c r="X20" s="19"/>
      <c r="Y20" s="19">
        <v>4</v>
      </c>
      <c r="Z20" s="19">
        <v>4</v>
      </c>
      <c r="AA20" s="19">
        <v>5</v>
      </c>
      <c r="AB20" s="19">
        <v>1</v>
      </c>
      <c r="AC20" s="19"/>
      <c r="AD20" s="19"/>
      <c r="AE20" s="19"/>
      <c r="AF20" s="44">
        <f t="shared" si="2"/>
        <v>58.14</v>
      </c>
      <c r="AG20" s="29">
        <v>28.42</v>
      </c>
      <c r="AH20" s="20"/>
      <c r="AI20" s="20">
        <v>6</v>
      </c>
      <c r="AJ20" s="20">
        <v>3</v>
      </c>
      <c r="AK20" s="20">
        <v>1</v>
      </c>
      <c r="AL20" s="20"/>
      <c r="AM20" s="20"/>
      <c r="AN20" s="20"/>
      <c r="AO20" s="20"/>
      <c r="AP20" s="46">
        <f t="shared" si="3"/>
        <v>33.42</v>
      </c>
      <c r="AQ20" s="38">
        <v>29.63</v>
      </c>
      <c r="AR20" s="21"/>
      <c r="AS20" s="21">
        <v>5</v>
      </c>
      <c r="AT20" s="21">
        <v>6</v>
      </c>
      <c r="AU20" s="21">
        <v>7</v>
      </c>
      <c r="AV20" s="21"/>
      <c r="AW20" s="21"/>
      <c r="AX20" s="21"/>
      <c r="AY20" s="21"/>
      <c r="AZ20" s="48">
        <f>AQ20+AT20*1+AU20*2+AV20*5+AW20*10+AX20*10+AY20*3</f>
        <v>49.629999999999995</v>
      </c>
      <c r="BA20" s="33">
        <v>30.95</v>
      </c>
      <c r="BB20" s="22">
        <v>8</v>
      </c>
      <c r="BC20" s="22"/>
      <c r="BD20" s="22"/>
      <c r="BE20" s="22"/>
      <c r="BF20" s="22"/>
      <c r="BG20" s="22"/>
      <c r="BH20" s="22"/>
      <c r="BI20" s="22"/>
      <c r="BJ20" s="50">
        <f>BA20+BD20*1+BE20*2+BF20*5+BG20*10+BH20*10+BI20*3</f>
        <v>30.95</v>
      </c>
      <c r="BK20" s="89"/>
      <c r="BL20" s="137">
        <f>$BL$5/L20</f>
        <v>0.83351312477526074</v>
      </c>
      <c r="BM20" s="138">
        <f>$BM$5/V20</f>
        <v>0.7633928571428571</v>
      </c>
      <c r="BN20" s="138">
        <f>$BN$5/AF20</f>
        <v>0.57929136566907469</v>
      </c>
      <c r="BO20" s="138">
        <f>$BO$5/AP20</f>
        <v>0.70197486535008979</v>
      </c>
      <c r="BP20" s="138">
        <f>$BP$5/AZ20</f>
        <v>0.60548055611525298</v>
      </c>
      <c r="BQ20" s="139">
        <f t="shared" si="4"/>
        <v>0.58901453957996774</v>
      </c>
      <c r="BR20" s="140">
        <f t="shared" si="5"/>
        <v>4.0726673086325027</v>
      </c>
      <c r="BS20" s="141">
        <f t="shared" si="6"/>
        <v>0.77030487163683747</v>
      </c>
      <c r="BT20" s="142">
        <f>(RANK(BS20,$BS$6:$BS$71))</f>
        <v>15</v>
      </c>
      <c r="BV20" s="143">
        <f>L20+V20+AF20+AP20+AZ20+BJ20</f>
        <v>256.88</v>
      </c>
    </row>
    <row r="21" spans="1:74" s="88" customFormat="1" x14ac:dyDescent="0.25">
      <c r="A21" s="16">
        <v>11</v>
      </c>
      <c r="B21" s="136" t="s">
        <v>9</v>
      </c>
      <c r="C21" s="24">
        <v>34.520000000000003</v>
      </c>
      <c r="D21" s="17"/>
      <c r="E21" s="17">
        <v>3</v>
      </c>
      <c r="F21" s="17">
        <v>5</v>
      </c>
      <c r="G21" s="17">
        <v>4</v>
      </c>
      <c r="H21" s="17">
        <v>4</v>
      </c>
      <c r="I21" s="17"/>
      <c r="J21" s="17"/>
      <c r="K21" s="17"/>
      <c r="L21" s="42">
        <f t="shared" si="0"/>
        <v>67.52000000000001</v>
      </c>
      <c r="M21" s="26">
        <v>34.659999999999997</v>
      </c>
      <c r="N21" s="18"/>
      <c r="O21" s="18">
        <v>8</v>
      </c>
      <c r="P21" s="18">
        <v>2</v>
      </c>
      <c r="Q21" s="18">
        <v>2</v>
      </c>
      <c r="R21" s="18"/>
      <c r="S21" s="18"/>
      <c r="T21" s="18"/>
      <c r="U21" s="18"/>
      <c r="V21" s="35">
        <f t="shared" si="1"/>
        <v>40.659999999999997</v>
      </c>
      <c r="W21" s="40">
        <v>30.67</v>
      </c>
      <c r="X21" s="19"/>
      <c r="Y21" s="19">
        <v>6</v>
      </c>
      <c r="Z21" s="19">
        <v>5</v>
      </c>
      <c r="AA21" s="19">
        <v>2</v>
      </c>
      <c r="AB21" s="19">
        <v>1</v>
      </c>
      <c r="AC21" s="19"/>
      <c r="AD21" s="19"/>
      <c r="AE21" s="19"/>
      <c r="AF21" s="44">
        <f t="shared" si="2"/>
        <v>44.67</v>
      </c>
      <c r="AG21" s="29">
        <v>25.42</v>
      </c>
      <c r="AH21" s="20"/>
      <c r="AI21" s="20">
        <v>7</v>
      </c>
      <c r="AJ21" s="20">
        <v>2</v>
      </c>
      <c r="AK21" s="20">
        <v>1</v>
      </c>
      <c r="AL21" s="20"/>
      <c r="AM21" s="20"/>
      <c r="AN21" s="20"/>
      <c r="AO21" s="20"/>
      <c r="AP21" s="46">
        <f t="shared" si="3"/>
        <v>29.42</v>
      </c>
      <c r="AQ21" s="38">
        <v>21.05</v>
      </c>
      <c r="AR21" s="21"/>
      <c r="AS21" s="21">
        <v>1</v>
      </c>
      <c r="AT21" s="21">
        <v>10</v>
      </c>
      <c r="AU21" s="21">
        <v>4</v>
      </c>
      <c r="AV21" s="21">
        <v>3</v>
      </c>
      <c r="AW21" s="21"/>
      <c r="AX21" s="21"/>
      <c r="AY21" s="21"/>
      <c r="AZ21" s="48">
        <f>AQ21+AT21*1+AU21*2+AV21*5+AW21*10+AX21*10+AY21*3</f>
        <v>54.05</v>
      </c>
      <c r="BA21" s="33">
        <v>27.95</v>
      </c>
      <c r="BB21" s="22">
        <v>8</v>
      </c>
      <c r="BC21" s="22"/>
      <c r="BD21" s="22"/>
      <c r="BE21" s="22"/>
      <c r="BF21" s="22"/>
      <c r="BG21" s="22"/>
      <c r="BH21" s="22"/>
      <c r="BI21" s="22"/>
      <c r="BJ21" s="50">
        <f>BA21+BD21*1+BE21*2+BF21*5+BG21*10+BH21*10+BI21*3</f>
        <v>27.95</v>
      </c>
      <c r="BK21" s="89"/>
      <c r="BL21" s="137">
        <f>$BL$5/L21</f>
        <v>0.6866113744075828</v>
      </c>
      <c r="BM21" s="138">
        <f>$BM$5/V21</f>
        <v>0.54672897196261683</v>
      </c>
      <c r="BN21" s="138">
        <f>$BN$5/AF21</f>
        <v>0.75397358406089099</v>
      </c>
      <c r="BO21" s="138">
        <f>$BO$5/AP21</f>
        <v>0.79741672331747104</v>
      </c>
      <c r="BP21" s="138">
        <f>$BP$5/AZ21</f>
        <v>0.55596669750231276</v>
      </c>
      <c r="BQ21" s="139">
        <f t="shared" si="4"/>
        <v>0.6522361359570662</v>
      </c>
      <c r="BR21" s="140">
        <f t="shared" si="5"/>
        <v>3.9929334872079405</v>
      </c>
      <c r="BS21" s="141">
        <f t="shared" si="6"/>
        <v>0.75522400535852008</v>
      </c>
      <c r="BT21" s="142">
        <f>(RANK(BS21,$BS$6:$BS$71))</f>
        <v>16</v>
      </c>
      <c r="BV21" s="143">
        <f>L21+V21+AF21+AP21+AZ21+BJ21</f>
        <v>264.27000000000004</v>
      </c>
    </row>
    <row r="22" spans="1:74" s="88" customFormat="1" x14ac:dyDescent="0.25">
      <c r="A22" s="16">
        <v>22</v>
      </c>
      <c r="B22" s="136" t="s">
        <v>75</v>
      </c>
      <c r="C22" s="24">
        <v>26.12</v>
      </c>
      <c r="D22" s="17"/>
      <c r="E22" s="17">
        <v>2</v>
      </c>
      <c r="F22" s="17">
        <v>4</v>
      </c>
      <c r="G22" s="17">
        <v>8</v>
      </c>
      <c r="H22" s="17">
        <v>2</v>
      </c>
      <c r="I22" s="17"/>
      <c r="J22" s="17"/>
      <c r="K22" s="17"/>
      <c r="L22" s="42">
        <f t="shared" si="0"/>
        <v>56.120000000000005</v>
      </c>
      <c r="M22" s="26">
        <v>16.21</v>
      </c>
      <c r="N22" s="18"/>
      <c r="O22" s="18">
        <v>3</v>
      </c>
      <c r="P22" s="18">
        <v>7</v>
      </c>
      <c r="Q22" s="18">
        <v>2</v>
      </c>
      <c r="R22" s="18"/>
      <c r="S22" s="18"/>
      <c r="T22" s="18"/>
      <c r="U22" s="18"/>
      <c r="V22" s="35">
        <f t="shared" si="1"/>
        <v>27.21</v>
      </c>
      <c r="W22" s="40">
        <v>17.89</v>
      </c>
      <c r="X22" s="19"/>
      <c r="Y22" s="19">
        <v>4</v>
      </c>
      <c r="Z22" s="19">
        <v>3</v>
      </c>
      <c r="AA22" s="19">
        <v>3</v>
      </c>
      <c r="AB22" s="19">
        <v>4</v>
      </c>
      <c r="AC22" s="19"/>
      <c r="AD22" s="19"/>
      <c r="AE22" s="19"/>
      <c r="AF22" s="44">
        <f t="shared" si="2"/>
        <v>46.89</v>
      </c>
      <c r="AG22" s="29">
        <v>17.239999999999998</v>
      </c>
      <c r="AH22" s="20"/>
      <c r="AI22" s="20">
        <v>3</v>
      </c>
      <c r="AJ22" s="20">
        <v>1</v>
      </c>
      <c r="AK22" s="20">
        <v>3</v>
      </c>
      <c r="AL22" s="20">
        <v>3</v>
      </c>
      <c r="AM22" s="20"/>
      <c r="AN22" s="20"/>
      <c r="AO22" s="20"/>
      <c r="AP22" s="46">
        <f t="shared" si="3"/>
        <v>39.239999999999995</v>
      </c>
      <c r="AQ22" s="38">
        <v>11.34</v>
      </c>
      <c r="AR22" s="21"/>
      <c r="AS22" s="21"/>
      <c r="AT22" s="21">
        <v>3</v>
      </c>
      <c r="AU22" s="21">
        <v>14</v>
      </c>
      <c r="AV22" s="21">
        <v>1</v>
      </c>
      <c r="AW22" s="21"/>
      <c r="AX22" s="21"/>
      <c r="AY22" s="21"/>
      <c r="AZ22" s="48">
        <f>AQ22+AT22*1+AU22*2+AV22*5+AW22*10+AX22*10+AY22*3</f>
        <v>47.34</v>
      </c>
      <c r="BA22" s="33">
        <v>50.75</v>
      </c>
      <c r="BB22" s="22">
        <v>8</v>
      </c>
      <c r="BC22" s="22"/>
      <c r="BD22" s="22"/>
      <c r="BE22" s="22"/>
      <c r="BF22" s="22"/>
      <c r="BG22" s="22"/>
      <c r="BH22" s="22"/>
      <c r="BI22" s="22"/>
      <c r="BJ22" s="50">
        <f>BA22+BD22*1+BE22*2+BF22*5+BG22*10+BH22*10+BI22*3</f>
        <v>50.75</v>
      </c>
      <c r="BK22" s="89"/>
      <c r="BL22" s="137">
        <f>$BL$5/L22</f>
        <v>0.82608695652173902</v>
      </c>
      <c r="BM22" s="138">
        <f>$BM$5/V22</f>
        <v>0.81697905181918407</v>
      </c>
      <c r="BN22" s="138">
        <f>$BN$5/AF22</f>
        <v>0.71827681808487953</v>
      </c>
      <c r="BO22" s="138">
        <f>$BO$5/AP22</f>
        <v>0.59785932721712554</v>
      </c>
      <c r="BP22" s="138">
        <f>$BP$5/AZ22</f>
        <v>0.63476975073933251</v>
      </c>
      <c r="BQ22" s="139">
        <f t="shared" si="4"/>
        <v>0.35921182266009855</v>
      </c>
      <c r="BR22" s="140">
        <f t="shared" si="5"/>
        <v>3.9531837270423593</v>
      </c>
      <c r="BS22" s="141">
        <f t="shared" si="6"/>
        <v>0.74770573009035812</v>
      </c>
      <c r="BT22" s="142">
        <f>(RANK(BS22,$BS$6:$BS$71))</f>
        <v>17</v>
      </c>
      <c r="BV22" s="143">
        <f>L22+V22+AF22+AP22+AZ22+BJ22</f>
        <v>267.55000000000007</v>
      </c>
    </row>
    <row r="23" spans="1:74" s="88" customFormat="1" x14ac:dyDescent="0.25">
      <c r="A23" s="16">
        <v>50</v>
      </c>
      <c r="B23" s="136" t="s">
        <v>71</v>
      </c>
      <c r="C23" s="24">
        <v>28.48</v>
      </c>
      <c r="D23" s="17"/>
      <c r="E23" s="17">
        <v>1</v>
      </c>
      <c r="F23" s="17">
        <v>3</v>
      </c>
      <c r="G23" s="17">
        <v>7</v>
      </c>
      <c r="H23" s="17">
        <v>5</v>
      </c>
      <c r="I23" s="17"/>
      <c r="J23" s="17"/>
      <c r="K23" s="17"/>
      <c r="L23" s="42">
        <f t="shared" si="0"/>
        <v>70.48</v>
      </c>
      <c r="M23" s="26">
        <v>27.43</v>
      </c>
      <c r="N23" s="18"/>
      <c r="O23" s="18">
        <v>11</v>
      </c>
      <c r="P23" s="18">
        <v>1</v>
      </c>
      <c r="Q23" s="18"/>
      <c r="R23" s="18"/>
      <c r="S23" s="18"/>
      <c r="T23" s="18"/>
      <c r="U23" s="18"/>
      <c r="V23" s="35">
        <f t="shared" si="1"/>
        <v>28.43</v>
      </c>
      <c r="W23" s="40">
        <v>39.24</v>
      </c>
      <c r="X23" s="19"/>
      <c r="Y23" s="19">
        <v>10</v>
      </c>
      <c r="Z23" s="19">
        <v>3</v>
      </c>
      <c r="AA23" s="19"/>
      <c r="AB23" s="19">
        <v>1</v>
      </c>
      <c r="AC23" s="19"/>
      <c r="AD23" s="19"/>
      <c r="AE23" s="19"/>
      <c r="AF23" s="44">
        <f t="shared" si="2"/>
        <v>47.24</v>
      </c>
      <c r="AG23" s="29">
        <v>33.14</v>
      </c>
      <c r="AH23" s="20"/>
      <c r="AI23" s="20">
        <v>4</v>
      </c>
      <c r="AJ23" s="20">
        <v>1</v>
      </c>
      <c r="AK23" s="20">
        <v>3</v>
      </c>
      <c r="AL23" s="20">
        <v>2</v>
      </c>
      <c r="AM23" s="20"/>
      <c r="AN23" s="20"/>
      <c r="AO23" s="20"/>
      <c r="AP23" s="46">
        <f t="shared" si="3"/>
        <v>50.14</v>
      </c>
      <c r="AQ23" s="38">
        <v>24.65</v>
      </c>
      <c r="AR23" s="21"/>
      <c r="AS23" s="21">
        <v>6</v>
      </c>
      <c r="AT23" s="21">
        <v>5</v>
      </c>
      <c r="AU23" s="21">
        <v>7</v>
      </c>
      <c r="AV23" s="21"/>
      <c r="AW23" s="21"/>
      <c r="AX23" s="21"/>
      <c r="AY23" s="21"/>
      <c r="AZ23" s="48">
        <f>AQ23+AT23*1+AU23*2+AV23*5+AW23*10+AX23*10+AY23*3</f>
        <v>43.65</v>
      </c>
      <c r="BA23" s="33">
        <v>29.57</v>
      </c>
      <c r="BB23" s="22">
        <v>8</v>
      </c>
      <c r="BC23" s="22"/>
      <c r="BD23" s="22"/>
      <c r="BE23" s="22"/>
      <c r="BF23" s="22"/>
      <c r="BG23" s="22"/>
      <c r="BH23" s="22"/>
      <c r="BI23" s="22"/>
      <c r="BJ23" s="50">
        <f>BA23+BD23*1+BE23*2+BF23*5+BG23*10+BH23*10+BI23*3</f>
        <v>29.57</v>
      </c>
      <c r="BK23" s="89"/>
      <c r="BL23" s="137">
        <f>$BL$5/L23</f>
        <v>0.65777525539160042</v>
      </c>
      <c r="BM23" s="138">
        <f>$BM$5/V23</f>
        <v>0.78192050650721068</v>
      </c>
      <c r="BN23" s="138">
        <f>$BN$5/AF23</f>
        <v>0.71295512277730733</v>
      </c>
      <c r="BO23" s="138">
        <f>$BO$5/AP23</f>
        <v>0.46788990825688076</v>
      </c>
      <c r="BP23" s="138">
        <f>$BP$5/AZ23</f>
        <v>0.68843069873997709</v>
      </c>
      <c r="BQ23" s="139">
        <f t="shared" si="4"/>
        <v>0.61650321271559017</v>
      </c>
      <c r="BR23" s="140">
        <f t="shared" si="5"/>
        <v>3.9254747043885669</v>
      </c>
      <c r="BS23" s="141">
        <f t="shared" si="6"/>
        <v>0.74246484162071325</v>
      </c>
      <c r="BT23" s="142">
        <f>(RANK(BS23,$BS$6:$BS$71))</f>
        <v>18</v>
      </c>
      <c r="BV23" s="143">
        <f>L23+V23+AF23+AP23+AZ23+BJ23</f>
        <v>269.51000000000005</v>
      </c>
    </row>
    <row r="24" spans="1:74" s="88" customFormat="1" x14ac:dyDescent="0.25">
      <c r="A24" s="16">
        <v>71</v>
      </c>
      <c r="B24" s="136" t="s">
        <v>2</v>
      </c>
      <c r="C24" s="24">
        <v>43.84</v>
      </c>
      <c r="D24" s="17"/>
      <c r="E24" s="17">
        <v>5</v>
      </c>
      <c r="F24" s="17">
        <v>7</v>
      </c>
      <c r="G24" s="17">
        <v>3</v>
      </c>
      <c r="H24" s="17">
        <v>1</v>
      </c>
      <c r="I24" s="17"/>
      <c r="J24" s="17"/>
      <c r="K24" s="17"/>
      <c r="L24" s="42">
        <f t="shared" si="0"/>
        <v>61.84</v>
      </c>
      <c r="M24" s="26">
        <v>29.2</v>
      </c>
      <c r="N24" s="18"/>
      <c r="O24" s="18">
        <v>11</v>
      </c>
      <c r="P24" s="18"/>
      <c r="Q24" s="18">
        <v>1</v>
      </c>
      <c r="R24" s="18"/>
      <c r="S24" s="18"/>
      <c r="T24" s="18"/>
      <c r="U24" s="18"/>
      <c r="V24" s="35">
        <f t="shared" si="1"/>
        <v>31.2</v>
      </c>
      <c r="W24" s="40">
        <v>34.76</v>
      </c>
      <c r="X24" s="19"/>
      <c r="Y24" s="19">
        <v>8</v>
      </c>
      <c r="Z24" s="19">
        <v>4</v>
      </c>
      <c r="AA24" s="19">
        <v>1</v>
      </c>
      <c r="AB24" s="19">
        <v>1</v>
      </c>
      <c r="AC24" s="19"/>
      <c r="AD24" s="19"/>
      <c r="AE24" s="19"/>
      <c r="AF24" s="44">
        <f t="shared" si="2"/>
        <v>45.76</v>
      </c>
      <c r="AG24" s="29">
        <v>32.020000000000003</v>
      </c>
      <c r="AH24" s="20"/>
      <c r="AI24" s="20">
        <v>6</v>
      </c>
      <c r="AJ24" s="20">
        <v>3</v>
      </c>
      <c r="AK24" s="20">
        <v>1</v>
      </c>
      <c r="AL24" s="20"/>
      <c r="AM24" s="20"/>
      <c r="AN24" s="20"/>
      <c r="AO24" s="20"/>
      <c r="AP24" s="46">
        <f t="shared" si="3"/>
        <v>37.020000000000003</v>
      </c>
      <c r="AQ24" s="38">
        <v>30.13</v>
      </c>
      <c r="AR24" s="21"/>
      <c r="AS24" s="21">
        <v>4</v>
      </c>
      <c r="AT24" s="21">
        <v>5</v>
      </c>
      <c r="AU24" s="21">
        <v>7</v>
      </c>
      <c r="AV24" s="21">
        <v>2</v>
      </c>
      <c r="AW24" s="21"/>
      <c r="AX24" s="21"/>
      <c r="AY24" s="21"/>
      <c r="AZ24" s="48">
        <f>AQ24+AT24*1+AU24*2+AV24*5+AW24*10+AX24*10+AY24*3</f>
        <v>59.129999999999995</v>
      </c>
      <c r="BA24" s="33">
        <v>32.04</v>
      </c>
      <c r="BB24" s="22">
        <v>8</v>
      </c>
      <c r="BC24" s="22"/>
      <c r="BD24" s="22"/>
      <c r="BE24" s="22"/>
      <c r="BF24" s="22"/>
      <c r="BG24" s="22"/>
      <c r="BH24" s="22"/>
      <c r="BI24" s="22"/>
      <c r="BJ24" s="50">
        <f>BA24+BD24*1+BE24*2+BF24*5+BG24*10+BH24*10+BI24*3</f>
        <v>32.04</v>
      </c>
      <c r="BK24" s="89"/>
      <c r="BL24" s="137">
        <f>$BL$5/L24</f>
        <v>0.74967658473479948</v>
      </c>
      <c r="BM24" s="138">
        <f>$BM$5/V24</f>
        <v>0.71250000000000002</v>
      </c>
      <c r="BN24" s="138">
        <f>$BN$5/AF24</f>
        <v>0.73601398601398604</v>
      </c>
      <c r="BO24" s="138">
        <f>$BO$5/AP24</f>
        <v>0.6337115072933549</v>
      </c>
      <c r="BP24" s="138">
        <f>$BP$5/AZ24</f>
        <v>0.5082022661931338</v>
      </c>
      <c r="BQ24" s="139">
        <f t="shared" si="4"/>
        <v>0.56897627965043696</v>
      </c>
      <c r="BR24" s="140">
        <f t="shared" si="5"/>
        <v>3.9090806238857114</v>
      </c>
      <c r="BS24" s="141">
        <f t="shared" si="6"/>
        <v>0.73936406291222689</v>
      </c>
      <c r="BT24" s="142">
        <f>(RANK(BS24,$BS$6:$BS$71))</f>
        <v>19</v>
      </c>
      <c r="BV24" s="143">
        <f>L24+V24+AF24+AP24+AZ24+BJ24</f>
        <v>266.99</v>
      </c>
    </row>
    <row r="25" spans="1:74" s="88" customFormat="1" x14ac:dyDescent="0.25">
      <c r="A25" s="16">
        <v>83</v>
      </c>
      <c r="B25" s="136" t="s">
        <v>84</v>
      </c>
      <c r="C25" s="24">
        <v>48.61</v>
      </c>
      <c r="D25" s="17"/>
      <c r="E25" s="17">
        <v>4</v>
      </c>
      <c r="F25" s="17">
        <v>5</v>
      </c>
      <c r="G25" s="17">
        <v>4</v>
      </c>
      <c r="H25" s="17">
        <v>3</v>
      </c>
      <c r="I25" s="17"/>
      <c r="J25" s="17"/>
      <c r="K25" s="17"/>
      <c r="L25" s="42">
        <f t="shared" si="0"/>
        <v>76.61</v>
      </c>
      <c r="M25" s="26">
        <v>22.49</v>
      </c>
      <c r="N25" s="18"/>
      <c r="O25" s="18">
        <v>6</v>
      </c>
      <c r="P25" s="18">
        <v>4</v>
      </c>
      <c r="Q25" s="18">
        <v>2</v>
      </c>
      <c r="R25" s="18"/>
      <c r="S25" s="18"/>
      <c r="T25" s="18"/>
      <c r="U25" s="18"/>
      <c r="V25" s="35">
        <f t="shared" si="1"/>
        <v>30.49</v>
      </c>
      <c r="W25" s="40">
        <v>32.76</v>
      </c>
      <c r="X25" s="19"/>
      <c r="Y25" s="19">
        <v>8</v>
      </c>
      <c r="Z25" s="19">
        <v>3</v>
      </c>
      <c r="AA25" s="19">
        <v>1</v>
      </c>
      <c r="AB25" s="19">
        <v>2</v>
      </c>
      <c r="AC25" s="19"/>
      <c r="AD25" s="19"/>
      <c r="AE25" s="19"/>
      <c r="AF25" s="44">
        <f t="shared" si="2"/>
        <v>47.76</v>
      </c>
      <c r="AG25" s="29">
        <v>27.73</v>
      </c>
      <c r="AH25" s="20"/>
      <c r="AI25" s="20">
        <v>7</v>
      </c>
      <c r="AJ25" s="20">
        <v>2</v>
      </c>
      <c r="AK25" s="20">
        <v>1</v>
      </c>
      <c r="AL25" s="20"/>
      <c r="AM25" s="20"/>
      <c r="AN25" s="20"/>
      <c r="AO25" s="20"/>
      <c r="AP25" s="46">
        <f t="shared" si="3"/>
        <v>31.73</v>
      </c>
      <c r="AQ25" s="38">
        <v>28.86</v>
      </c>
      <c r="AR25" s="21"/>
      <c r="AS25" s="21">
        <v>11</v>
      </c>
      <c r="AT25" s="21">
        <v>4</v>
      </c>
      <c r="AU25" s="21">
        <v>1</v>
      </c>
      <c r="AV25" s="21">
        <v>2</v>
      </c>
      <c r="AW25" s="21"/>
      <c r="AX25" s="21"/>
      <c r="AY25" s="21"/>
      <c r="AZ25" s="48">
        <f>AQ25+AT25*1+AU25*2+AV25*5+AW25*10+AX25*10+AY25*3</f>
        <v>44.86</v>
      </c>
      <c r="BA25" s="33">
        <v>39.96</v>
      </c>
      <c r="BB25" s="22">
        <v>8</v>
      </c>
      <c r="BC25" s="22"/>
      <c r="BD25" s="22"/>
      <c r="BE25" s="22"/>
      <c r="BF25" s="22"/>
      <c r="BG25" s="22"/>
      <c r="BH25" s="22"/>
      <c r="BI25" s="22"/>
      <c r="BJ25" s="50">
        <f>BA25+BD25*1+BE25*2+BF25*5+BG25*10+BH25*10+BI25*3</f>
        <v>39.96</v>
      </c>
      <c r="BK25" s="89"/>
      <c r="BL25" s="137">
        <f>$BL$5/L25</f>
        <v>0.60514293173214984</v>
      </c>
      <c r="BM25" s="138">
        <f>$BM$5/V25</f>
        <v>0.72909150541161039</v>
      </c>
      <c r="BN25" s="138">
        <f>$BN$5/AF25</f>
        <v>0.70519262981574538</v>
      </c>
      <c r="BO25" s="138">
        <f>$BO$5/AP25</f>
        <v>0.73936337850614564</v>
      </c>
      <c r="BP25" s="138">
        <f>$BP$5/AZ25</f>
        <v>0.66986179224253239</v>
      </c>
      <c r="BQ25" s="139">
        <f t="shared" si="4"/>
        <v>0.45620620620620622</v>
      </c>
      <c r="BR25" s="140">
        <f t="shared" si="5"/>
        <v>3.9048584439143896</v>
      </c>
      <c r="BS25" s="141">
        <f t="shared" si="6"/>
        <v>0.73856547919439097</v>
      </c>
      <c r="BT25" s="142">
        <f>(RANK(BS25,$BS$6:$BS$71))</f>
        <v>20</v>
      </c>
      <c r="BV25" s="143">
        <f>L25+V25+AF25+AP25+AZ25+BJ25</f>
        <v>271.40999999999997</v>
      </c>
    </row>
    <row r="26" spans="1:74" s="88" customFormat="1" x14ac:dyDescent="0.25">
      <c r="A26" s="16">
        <v>32</v>
      </c>
      <c r="B26" s="136" t="s">
        <v>5</v>
      </c>
      <c r="C26" s="24">
        <v>36.090000000000003</v>
      </c>
      <c r="D26" s="17"/>
      <c r="E26" s="17">
        <v>7</v>
      </c>
      <c r="F26" s="17">
        <v>6</v>
      </c>
      <c r="G26" s="17"/>
      <c r="H26" s="17">
        <v>3</v>
      </c>
      <c r="I26" s="17"/>
      <c r="J26" s="17"/>
      <c r="K26" s="17"/>
      <c r="L26" s="42">
        <f t="shared" si="0"/>
        <v>57.09</v>
      </c>
      <c r="M26" s="26">
        <v>24.24</v>
      </c>
      <c r="N26" s="18"/>
      <c r="O26" s="18">
        <v>7</v>
      </c>
      <c r="P26" s="18">
        <v>2</v>
      </c>
      <c r="Q26" s="18">
        <v>3</v>
      </c>
      <c r="R26" s="18"/>
      <c r="S26" s="18"/>
      <c r="T26" s="18"/>
      <c r="U26" s="18"/>
      <c r="V26" s="35">
        <f t="shared" si="1"/>
        <v>32.239999999999995</v>
      </c>
      <c r="W26" s="40">
        <v>35.96</v>
      </c>
      <c r="X26" s="19"/>
      <c r="Y26" s="19">
        <v>6</v>
      </c>
      <c r="Z26" s="19">
        <v>6</v>
      </c>
      <c r="AA26" s="19"/>
      <c r="AB26" s="19">
        <v>2</v>
      </c>
      <c r="AC26" s="19"/>
      <c r="AD26" s="19"/>
      <c r="AE26" s="19"/>
      <c r="AF26" s="44">
        <f t="shared" si="2"/>
        <v>51.96</v>
      </c>
      <c r="AG26" s="29">
        <v>30.15</v>
      </c>
      <c r="AH26" s="20"/>
      <c r="AI26" s="20">
        <v>8</v>
      </c>
      <c r="AJ26" s="20">
        <v>1</v>
      </c>
      <c r="AK26" s="20">
        <v>1</v>
      </c>
      <c r="AL26" s="20"/>
      <c r="AM26" s="20"/>
      <c r="AN26" s="20"/>
      <c r="AO26" s="20"/>
      <c r="AP26" s="46">
        <f t="shared" si="3"/>
        <v>33.15</v>
      </c>
      <c r="AQ26" s="38">
        <v>27.61</v>
      </c>
      <c r="AR26" s="21"/>
      <c r="AS26" s="21">
        <v>11</v>
      </c>
      <c r="AT26" s="21">
        <v>1</v>
      </c>
      <c r="AU26" s="21"/>
      <c r="AV26" s="21">
        <v>6</v>
      </c>
      <c r="AW26" s="21"/>
      <c r="AX26" s="21"/>
      <c r="AY26" s="21"/>
      <c r="AZ26" s="48">
        <f>AQ26+AT26*1+AU26*2+AV26*5+AW26*10+AX26*10+AY26*3</f>
        <v>58.61</v>
      </c>
      <c r="BA26" s="33">
        <v>36.619999999999997</v>
      </c>
      <c r="BB26" s="22">
        <v>8</v>
      </c>
      <c r="BC26" s="22"/>
      <c r="BD26" s="22"/>
      <c r="BE26" s="22"/>
      <c r="BF26" s="22"/>
      <c r="BG26" s="22"/>
      <c r="BH26" s="22"/>
      <c r="BI26" s="22"/>
      <c r="BJ26" s="50">
        <f>BA26+BD26*1+BE26*2+BF26*5+BG26*10+BH26*10+BI26*3</f>
        <v>36.619999999999997</v>
      </c>
      <c r="BK26" s="89"/>
      <c r="BL26" s="137">
        <f>$BL$5/L26</f>
        <v>0.81205114731126282</v>
      </c>
      <c r="BM26" s="138">
        <f>$BM$5/V26</f>
        <v>0.68951612903225823</v>
      </c>
      <c r="BN26" s="138">
        <f>$BN$5/AF26</f>
        <v>0.64819091608929946</v>
      </c>
      <c r="BO26" s="138">
        <f>$BO$5/AP26</f>
        <v>0.70769230769230773</v>
      </c>
      <c r="BP26" s="138">
        <f>$BP$5/AZ26</f>
        <v>0.51271114144343966</v>
      </c>
      <c r="BQ26" s="139">
        <f t="shared" si="4"/>
        <v>0.49781540141998915</v>
      </c>
      <c r="BR26" s="140">
        <f t="shared" si="5"/>
        <v>3.8679770429885574</v>
      </c>
      <c r="BS26" s="141">
        <f t="shared" si="6"/>
        <v>0.7315897257991304</v>
      </c>
      <c r="BT26" s="142">
        <f>(RANK(BS26,$BS$6:$BS$71))</f>
        <v>21</v>
      </c>
      <c r="BV26" s="143">
        <f>L26+V26+AF26+AP26+AZ26+BJ26</f>
        <v>269.67</v>
      </c>
    </row>
    <row r="27" spans="1:74" s="88" customFormat="1" x14ac:dyDescent="0.25">
      <c r="A27" s="16">
        <v>99</v>
      </c>
      <c r="B27" s="136" t="s">
        <v>111</v>
      </c>
      <c r="C27" s="24">
        <v>63.37</v>
      </c>
      <c r="D27" s="17"/>
      <c r="E27" s="17">
        <v>7</v>
      </c>
      <c r="F27" s="17">
        <v>8</v>
      </c>
      <c r="G27" s="17">
        <v>1</v>
      </c>
      <c r="H27" s="17"/>
      <c r="I27" s="17"/>
      <c r="J27" s="17"/>
      <c r="K27" s="17"/>
      <c r="L27" s="42">
        <f t="shared" si="0"/>
        <v>73.37</v>
      </c>
      <c r="M27" s="26">
        <v>32.6</v>
      </c>
      <c r="N27" s="18"/>
      <c r="O27" s="18">
        <v>10</v>
      </c>
      <c r="P27" s="18">
        <v>2</v>
      </c>
      <c r="Q27" s="18"/>
      <c r="R27" s="18"/>
      <c r="S27" s="18"/>
      <c r="T27" s="18"/>
      <c r="U27" s="18"/>
      <c r="V27" s="35">
        <f t="shared" si="1"/>
        <v>34.6</v>
      </c>
      <c r="W27" s="40">
        <v>44.54</v>
      </c>
      <c r="X27" s="19"/>
      <c r="Y27" s="19">
        <v>7</v>
      </c>
      <c r="Z27" s="19">
        <v>6</v>
      </c>
      <c r="AA27" s="19"/>
      <c r="AB27" s="19">
        <v>1</v>
      </c>
      <c r="AC27" s="19"/>
      <c r="AD27" s="19"/>
      <c r="AE27" s="19"/>
      <c r="AF27" s="44">
        <f t="shared" si="2"/>
        <v>55.54</v>
      </c>
      <c r="AG27" s="29">
        <v>36.76</v>
      </c>
      <c r="AH27" s="20"/>
      <c r="AI27" s="20">
        <v>8</v>
      </c>
      <c r="AJ27" s="20">
        <v>2</v>
      </c>
      <c r="AK27" s="20"/>
      <c r="AL27" s="20"/>
      <c r="AM27" s="20"/>
      <c r="AN27" s="20"/>
      <c r="AO27" s="20"/>
      <c r="AP27" s="46">
        <f t="shared" si="3"/>
        <v>38.76</v>
      </c>
      <c r="AQ27" s="38">
        <v>28.72</v>
      </c>
      <c r="AR27" s="21"/>
      <c r="AS27" s="21">
        <v>12</v>
      </c>
      <c r="AT27" s="21">
        <v>3</v>
      </c>
      <c r="AU27" s="21">
        <v>3</v>
      </c>
      <c r="AV27" s="21"/>
      <c r="AW27" s="21"/>
      <c r="AX27" s="21"/>
      <c r="AY27" s="21"/>
      <c r="AZ27" s="48">
        <f>AQ27+AT27*1+AU27*2+AV27*5+AW27*10+AX27*10+AY27*3</f>
        <v>37.72</v>
      </c>
      <c r="BA27" s="33">
        <v>31.85</v>
      </c>
      <c r="BB27" s="22">
        <v>8</v>
      </c>
      <c r="BC27" s="22"/>
      <c r="BD27" s="22"/>
      <c r="BE27" s="22"/>
      <c r="BF27" s="22"/>
      <c r="BG27" s="22"/>
      <c r="BH27" s="22"/>
      <c r="BI27" s="22"/>
      <c r="BJ27" s="50">
        <f>BA27+BD27*1+BE27*2+BF27*5+BG27*10+BH27*10+BI27*3</f>
        <v>31.85</v>
      </c>
      <c r="BK27" s="89"/>
      <c r="BL27" s="137">
        <f>$BL$5/L27</f>
        <v>0.63186588523919851</v>
      </c>
      <c r="BM27" s="138">
        <f>$BM$5/V27</f>
        <v>0.64248554913294798</v>
      </c>
      <c r="BN27" s="138">
        <f>$BN$5/AF27</f>
        <v>0.60640979474252787</v>
      </c>
      <c r="BO27" s="138">
        <f>$BO$5/AP27</f>
        <v>0.60526315789473695</v>
      </c>
      <c r="BP27" s="138">
        <f>$BP$5/AZ27</f>
        <v>0.79665959703075295</v>
      </c>
      <c r="BQ27" s="139">
        <f t="shared" si="4"/>
        <v>0.57237048665620094</v>
      </c>
      <c r="BR27" s="140">
        <f t="shared" si="5"/>
        <v>3.8550544706963654</v>
      </c>
      <c r="BS27" s="141">
        <f t="shared" si="6"/>
        <v>0.72914554864533854</v>
      </c>
      <c r="BT27" s="142">
        <f>(RANK(BS27,$BS$6:$BS$71))</f>
        <v>22</v>
      </c>
      <c r="BV27" s="143">
        <f>L27+V27+AF27+AP27+AZ27+BJ27</f>
        <v>271.83999999999997</v>
      </c>
    </row>
    <row r="28" spans="1:74" s="88" customFormat="1" x14ac:dyDescent="0.25">
      <c r="A28" s="16">
        <v>87</v>
      </c>
      <c r="B28" s="136" t="s">
        <v>80</v>
      </c>
      <c r="C28" s="24">
        <v>50.29</v>
      </c>
      <c r="D28" s="17"/>
      <c r="E28" s="17">
        <v>5</v>
      </c>
      <c r="F28" s="17">
        <v>2</v>
      </c>
      <c r="G28" s="17">
        <v>6</v>
      </c>
      <c r="H28" s="17">
        <v>3</v>
      </c>
      <c r="I28" s="17"/>
      <c r="J28" s="17"/>
      <c r="K28" s="17"/>
      <c r="L28" s="42">
        <f t="shared" si="0"/>
        <v>79.289999999999992</v>
      </c>
      <c r="M28" s="26">
        <v>21.23</v>
      </c>
      <c r="N28" s="18"/>
      <c r="O28" s="18">
        <v>11</v>
      </c>
      <c r="P28" s="18">
        <v>1</v>
      </c>
      <c r="Q28" s="18"/>
      <c r="R28" s="18"/>
      <c r="S28" s="18"/>
      <c r="T28" s="18"/>
      <c r="U28" s="18"/>
      <c r="V28" s="35">
        <f t="shared" si="1"/>
        <v>22.23</v>
      </c>
      <c r="W28" s="40">
        <v>40.619999999999997</v>
      </c>
      <c r="X28" s="19"/>
      <c r="Y28" s="19">
        <v>8</v>
      </c>
      <c r="Z28" s="19">
        <v>4</v>
      </c>
      <c r="AA28" s="19"/>
      <c r="AB28" s="19">
        <v>2</v>
      </c>
      <c r="AC28" s="19"/>
      <c r="AD28" s="19"/>
      <c r="AE28" s="19"/>
      <c r="AF28" s="44">
        <f t="shared" si="2"/>
        <v>54.62</v>
      </c>
      <c r="AG28" s="29">
        <v>33.99</v>
      </c>
      <c r="AH28" s="20"/>
      <c r="AI28" s="20">
        <v>5</v>
      </c>
      <c r="AJ28" s="20">
        <v>2</v>
      </c>
      <c r="AK28" s="20">
        <v>1</v>
      </c>
      <c r="AL28" s="20">
        <v>2</v>
      </c>
      <c r="AM28" s="20"/>
      <c r="AN28" s="20"/>
      <c r="AO28" s="20"/>
      <c r="AP28" s="46">
        <f t="shared" si="3"/>
        <v>47.99</v>
      </c>
      <c r="AQ28" s="38">
        <v>37.659999999999997</v>
      </c>
      <c r="AR28" s="21"/>
      <c r="AS28" s="21">
        <v>10</v>
      </c>
      <c r="AT28" s="21">
        <v>6</v>
      </c>
      <c r="AU28" s="21">
        <v>2</v>
      </c>
      <c r="AV28" s="21"/>
      <c r="AW28" s="21"/>
      <c r="AX28" s="21"/>
      <c r="AY28" s="21"/>
      <c r="AZ28" s="48">
        <f>AQ28+AT28*1+AU28*2+AV28*5+AW28*10+AX28*10+AY28*3</f>
        <v>47.66</v>
      </c>
      <c r="BA28" s="33">
        <v>34.950000000000003</v>
      </c>
      <c r="BB28" s="22">
        <v>8</v>
      </c>
      <c r="BC28" s="22"/>
      <c r="BD28" s="22"/>
      <c r="BE28" s="22"/>
      <c r="BF28" s="22"/>
      <c r="BG28" s="22"/>
      <c r="BH28" s="22"/>
      <c r="BI28" s="22"/>
      <c r="BJ28" s="50">
        <f>BA28+BD28*1+BE28*2+BF28*5+BG28*10+BH28*10+BI28*3</f>
        <v>34.950000000000003</v>
      </c>
      <c r="BK28" s="89"/>
      <c r="BL28" s="137">
        <f>$BL$5/L28</f>
        <v>0.58468911590364492</v>
      </c>
      <c r="BM28" s="138">
        <f>$BM$5/V28</f>
        <v>1</v>
      </c>
      <c r="BN28" s="138">
        <f>$BN$5/AF28</f>
        <v>0.61662394727206149</v>
      </c>
      <c r="BO28" s="138">
        <f>$BO$5/AP28</f>
        <v>0.48885184413419464</v>
      </c>
      <c r="BP28" s="138">
        <f>$BP$5/AZ28</f>
        <v>0.63050776332354186</v>
      </c>
      <c r="BQ28" s="139">
        <f t="shared" si="4"/>
        <v>0.5216022889842632</v>
      </c>
      <c r="BR28" s="140">
        <f t="shared" si="5"/>
        <v>3.8422749596177059</v>
      </c>
      <c r="BS28" s="141">
        <f t="shared" si="6"/>
        <v>0.72672843010973842</v>
      </c>
      <c r="BT28" s="142">
        <f>(RANK(BS28,$BS$6:$BS$71))</f>
        <v>23</v>
      </c>
      <c r="BV28" s="143">
        <f>L28+V28+AF28+AP28+AZ28+BJ28</f>
        <v>286.74</v>
      </c>
    </row>
    <row r="29" spans="1:74" s="88" customFormat="1" x14ac:dyDescent="0.25">
      <c r="A29" s="16">
        <v>106</v>
      </c>
      <c r="B29" s="136" t="s">
        <v>131</v>
      </c>
      <c r="C29" s="24">
        <v>41.38</v>
      </c>
      <c r="D29" s="17"/>
      <c r="E29" s="17">
        <v>6</v>
      </c>
      <c r="F29" s="17">
        <v>8</v>
      </c>
      <c r="G29" s="17"/>
      <c r="H29" s="17">
        <v>2</v>
      </c>
      <c r="I29" s="17"/>
      <c r="J29" s="17"/>
      <c r="K29" s="17"/>
      <c r="L29" s="42">
        <f t="shared" si="0"/>
        <v>59.38</v>
      </c>
      <c r="M29" s="26">
        <v>18.72</v>
      </c>
      <c r="N29" s="18"/>
      <c r="O29" s="18">
        <v>7</v>
      </c>
      <c r="P29" s="18">
        <v>1</v>
      </c>
      <c r="Q29" s="18">
        <v>2</v>
      </c>
      <c r="R29" s="18">
        <v>2</v>
      </c>
      <c r="S29" s="18"/>
      <c r="T29" s="18"/>
      <c r="U29" s="18"/>
      <c r="V29" s="35">
        <f t="shared" si="1"/>
        <v>33.72</v>
      </c>
      <c r="W29" s="40">
        <v>27.73</v>
      </c>
      <c r="X29" s="19"/>
      <c r="Y29" s="19">
        <v>6</v>
      </c>
      <c r="Z29" s="19">
        <v>1</v>
      </c>
      <c r="AA29" s="19"/>
      <c r="AB29" s="19">
        <v>7</v>
      </c>
      <c r="AC29" s="19"/>
      <c r="AD29" s="19"/>
      <c r="AE29" s="19">
        <v>2</v>
      </c>
      <c r="AF29" s="44">
        <f t="shared" si="2"/>
        <v>69.73</v>
      </c>
      <c r="AG29" s="29">
        <v>25.51</v>
      </c>
      <c r="AH29" s="20"/>
      <c r="AI29" s="20">
        <v>6</v>
      </c>
      <c r="AJ29" s="20">
        <v>1</v>
      </c>
      <c r="AK29" s="20"/>
      <c r="AL29" s="20">
        <v>3</v>
      </c>
      <c r="AM29" s="20"/>
      <c r="AN29" s="20"/>
      <c r="AO29" s="20"/>
      <c r="AP29" s="46">
        <f t="shared" si="3"/>
        <v>41.510000000000005</v>
      </c>
      <c r="AQ29" s="38">
        <v>24.65</v>
      </c>
      <c r="AR29" s="21"/>
      <c r="AS29" s="21">
        <v>10</v>
      </c>
      <c r="AT29" s="21">
        <v>5</v>
      </c>
      <c r="AU29" s="21"/>
      <c r="AV29" s="21">
        <v>3</v>
      </c>
      <c r="AW29" s="21"/>
      <c r="AX29" s="21"/>
      <c r="AY29" s="21"/>
      <c r="AZ29" s="48">
        <f>AQ29+AT29*1+AU29*2+AV29*5+AW29*10+AX29*10+AY29*3</f>
        <v>44.65</v>
      </c>
      <c r="BA29" s="33">
        <v>32.9</v>
      </c>
      <c r="BB29" s="22">
        <v>8</v>
      </c>
      <c r="BC29" s="22"/>
      <c r="BD29" s="22"/>
      <c r="BE29" s="22"/>
      <c r="BF29" s="22"/>
      <c r="BG29" s="22"/>
      <c r="BH29" s="22"/>
      <c r="BI29" s="22"/>
      <c r="BJ29" s="50">
        <f>BA29+BD29*1+BE29*2+BF29*5+BG29*10+BH29*10+BI29*3</f>
        <v>32.9</v>
      </c>
      <c r="BK29" s="89"/>
      <c r="BL29" s="137">
        <f>$BL$5/L29</f>
        <v>0.78073425395756146</v>
      </c>
      <c r="BM29" s="138">
        <f>$BM$5/V29</f>
        <v>0.65925266903914592</v>
      </c>
      <c r="BN29" s="138">
        <f>$BN$5/AF29</f>
        <v>0.48300587982217119</v>
      </c>
      <c r="BO29" s="138">
        <f>$BO$5/AP29</f>
        <v>0.56516502047699346</v>
      </c>
      <c r="BP29" s="138">
        <f>$BP$5/AZ29</f>
        <v>0.67301231802911543</v>
      </c>
      <c r="BQ29" s="139">
        <f t="shared" si="4"/>
        <v>0.55410334346504564</v>
      </c>
      <c r="BR29" s="140">
        <f t="shared" si="5"/>
        <v>3.7152734847900333</v>
      </c>
      <c r="BS29" s="141">
        <f t="shared" si="6"/>
        <v>0.70270735317142385</v>
      </c>
      <c r="BT29" s="142">
        <f>(RANK(BS29,$BS$6:$BS$71))</f>
        <v>24</v>
      </c>
      <c r="BV29" s="143">
        <f>L29+V29+AF29+AP29+AZ29+BJ29</f>
        <v>281.89</v>
      </c>
    </row>
    <row r="30" spans="1:74" s="88" customFormat="1" x14ac:dyDescent="0.25">
      <c r="A30" s="16">
        <v>40</v>
      </c>
      <c r="B30" s="136" t="s">
        <v>74</v>
      </c>
      <c r="C30" s="24">
        <v>57.04</v>
      </c>
      <c r="D30" s="17"/>
      <c r="E30" s="17">
        <v>6</v>
      </c>
      <c r="F30" s="17">
        <v>7</v>
      </c>
      <c r="G30" s="17">
        <v>2</v>
      </c>
      <c r="H30" s="17">
        <v>1</v>
      </c>
      <c r="I30" s="17"/>
      <c r="J30" s="17"/>
      <c r="K30" s="17"/>
      <c r="L30" s="42">
        <f t="shared" si="0"/>
        <v>73.039999999999992</v>
      </c>
      <c r="M30" s="26">
        <v>29.32</v>
      </c>
      <c r="N30" s="18"/>
      <c r="O30" s="18">
        <v>5</v>
      </c>
      <c r="P30" s="18">
        <v>7</v>
      </c>
      <c r="Q30" s="18"/>
      <c r="R30" s="18"/>
      <c r="S30" s="18"/>
      <c r="T30" s="18"/>
      <c r="U30" s="18"/>
      <c r="V30" s="35">
        <f t="shared" si="1"/>
        <v>36.32</v>
      </c>
      <c r="W30" s="40">
        <v>32.28</v>
      </c>
      <c r="X30" s="19"/>
      <c r="Y30" s="19">
        <v>7</v>
      </c>
      <c r="Z30" s="19">
        <v>2</v>
      </c>
      <c r="AA30" s="19">
        <v>2</v>
      </c>
      <c r="AB30" s="19">
        <v>3</v>
      </c>
      <c r="AC30" s="19"/>
      <c r="AD30" s="19"/>
      <c r="AE30" s="19"/>
      <c r="AF30" s="44">
        <f t="shared" si="2"/>
        <v>53.28</v>
      </c>
      <c r="AG30" s="29">
        <v>28.73</v>
      </c>
      <c r="AH30" s="20"/>
      <c r="AI30" s="20">
        <v>7</v>
      </c>
      <c r="AJ30" s="20">
        <v>3</v>
      </c>
      <c r="AK30" s="20"/>
      <c r="AL30" s="20"/>
      <c r="AM30" s="20"/>
      <c r="AN30" s="20"/>
      <c r="AO30" s="20"/>
      <c r="AP30" s="46">
        <f t="shared" si="3"/>
        <v>31.73</v>
      </c>
      <c r="AQ30" s="38">
        <v>25.08</v>
      </c>
      <c r="AR30" s="21"/>
      <c r="AS30" s="21">
        <v>3</v>
      </c>
      <c r="AT30" s="21">
        <v>5</v>
      </c>
      <c r="AU30" s="21">
        <v>8</v>
      </c>
      <c r="AV30" s="21">
        <v>2</v>
      </c>
      <c r="AW30" s="21"/>
      <c r="AX30" s="21"/>
      <c r="AY30" s="21"/>
      <c r="AZ30" s="48">
        <f>AQ30+AT30*1+AU30*2+AV30*5+AW30*10+AX30*10+AY30*3</f>
        <v>56.08</v>
      </c>
      <c r="BA30" s="33">
        <v>35.14</v>
      </c>
      <c r="BB30" s="22">
        <v>8</v>
      </c>
      <c r="BC30" s="22"/>
      <c r="BD30" s="22"/>
      <c r="BE30" s="22"/>
      <c r="BF30" s="22"/>
      <c r="BG30" s="22"/>
      <c r="BH30" s="22"/>
      <c r="BI30" s="22"/>
      <c r="BJ30" s="50">
        <f>BA30+BD30*1+BE30*2+BF30*5+BG30*10+BH30*10+BI30*3</f>
        <v>35.14</v>
      </c>
      <c r="BK30" s="89"/>
      <c r="BL30" s="137">
        <f>$BL$5/L30</f>
        <v>0.63472070098576128</v>
      </c>
      <c r="BM30" s="138">
        <f>$BM$5/V30</f>
        <v>0.61205947136563876</v>
      </c>
      <c r="BN30" s="138">
        <f>$BN$5/AF30</f>
        <v>0.63213213213213215</v>
      </c>
      <c r="BO30" s="138">
        <f>$BO$5/AP30</f>
        <v>0.73936337850614564</v>
      </c>
      <c r="BP30" s="138">
        <f>$BP$5/AZ30</f>
        <v>0.53584165477888734</v>
      </c>
      <c r="BQ30" s="139">
        <f t="shared" si="4"/>
        <v>0.51878201479795105</v>
      </c>
      <c r="BR30" s="140">
        <f t="shared" si="5"/>
        <v>3.6728993525665166</v>
      </c>
      <c r="BS30" s="141">
        <f t="shared" si="6"/>
        <v>0.69469270380048909</v>
      </c>
      <c r="BT30" s="142">
        <f>(RANK(BS30,$BS$6:$BS$71))</f>
        <v>25</v>
      </c>
      <c r="BV30" s="143">
        <f>L30+V30+AF30+AP30+AZ30+BJ30</f>
        <v>285.58999999999997</v>
      </c>
    </row>
    <row r="31" spans="1:74" s="88" customFormat="1" x14ac:dyDescent="0.25">
      <c r="A31" s="16">
        <v>12</v>
      </c>
      <c r="B31" s="136" t="s">
        <v>12</v>
      </c>
      <c r="C31" s="24">
        <v>45.97</v>
      </c>
      <c r="D31" s="17"/>
      <c r="E31" s="17">
        <v>6</v>
      </c>
      <c r="F31" s="17">
        <v>4</v>
      </c>
      <c r="G31" s="17">
        <v>2</v>
      </c>
      <c r="H31" s="17">
        <v>4</v>
      </c>
      <c r="I31" s="17"/>
      <c r="J31" s="17"/>
      <c r="K31" s="17"/>
      <c r="L31" s="42">
        <f t="shared" si="0"/>
        <v>73.97</v>
      </c>
      <c r="M31" s="26">
        <v>25.7</v>
      </c>
      <c r="N31" s="18"/>
      <c r="O31" s="18">
        <v>3</v>
      </c>
      <c r="P31" s="18">
        <v>6</v>
      </c>
      <c r="Q31" s="18">
        <v>3</v>
      </c>
      <c r="R31" s="18"/>
      <c r="S31" s="18"/>
      <c r="T31" s="18"/>
      <c r="U31" s="18"/>
      <c r="V31" s="35">
        <f t="shared" si="1"/>
        <v>37.700000000000003</v>
      </c>
      <c r="W31" s="40">
        <v>44.66</v>
      </c>
      <c r="X31" s="19"/>
      <c r="Y31" s="19">
        <v>4</v>
      </c>
      <c r="Z31" s="19">
        <v>6</v>
      </c>
      <c r="AA31" s="19">
        <v>2</v>
      </c>
      <c r="AB31" s="19">
        <v>2</v>
      </c>
      <c r="AC31" s="19"/>
      <c r="AD31" s="19"/>
      <c r="AE31" s="19"/>
      <c r="AF31" s="44">
        <f t="shared" si="2"/>
        <v>64.66</v>
      </c>
      <c r="AG31" s="29">
        <v>33.26</v>
      </c>
      <c r="AH31" s="20"/>
      <c r="AI31" s="20">
        <v>5</v>
      </c>
      <c r="AJ31" s="20">
        <v>3</v>
      </c>
      <c r="AK31" s="20">
        <v>2</v>
      </c>
      <c r="AL31" s="20"/>
      <c r="AM31" s="20"/>
      <c r="AN31" s="20"/>
      <c r="AO31" s="20"/>
      <c r="AP31" s="46">
        <f t="shared" si="3"/>
        <v>40.26</v>
      </c>
      <c r="AQ31" s="38">
        <v>25.34</v>
      </c>
      <c r="AR31" s="21"/>
      <c r="AS31" s="21">
        <v>8</v>
      </c>
      <c r="AT31" s="21">
        <v>7</v>
      </c>
      <c r="AU31" s="21">
        <v>3</v>
      </c>
      <c r="AV31" s="21"/>
      <c r="AW31" s="21"/>
      <c r="AX31" s="21"/>
      <c r="AY31" s="21"/>
      <c r="AZ31" s="48">
        <f>AQ31+AT31*1+AU31*2+AV31*5+AW31*10+AX31*10+AY31*3</f>
        <v>38.340000000000003</v>
      </c>
      <c r="BA31" s="33">
        <v>32.17</v>
      </c>
      <c r="BB31" s="22">
        <v>8</v>
      </c>
      <c r="BC31" s="22"/>
      <c r="BD31" s="22"/>
      <c r="BE31" s="22"/>
      <c r="BF31" s="22"/>
      <c r="BG31" s="22"/>
      <c r="BH31" s="22"/>
      <c r="BI31" s="22"/>
      <c r="BJ31" s="50">
        <f>BA31+BD31*1+BE31*2+BF31*5+BG31*10+BH31*10+BI31*3</f>
        <v>32.17</v>
      </c>
      <c r="BK31" s="89"/>
      <c r="BL31" s="137">
        <f>$BL$5/L31</f>
        <v>0.62674057050155474</v>
      </c>
      <c r="BM31" s="138">
        <f>$BM$5/V31</f>
        <v>0.58965517241379306</v>
      </c>
      <c r="BN31" s="138">
        <f>$BN$5/AF31</f>
        <v>0.52087844107639969</v>
      </c>
      <c r="BO31" s="138">
        <f>$BO$5/AP31</f>
        <v>0.58271236959761552</v>
      </c>
      <c r="BP31" s="138">
        <f>$BP$5/AZ31</f>
        <v>0.78377673448095975</v>
      </c>
      <c r="BQ31" s="139">
        <f t="shared" si="4"/>
        <v>0.5666770282872241</v>
      </c>
      <c r="BR31" s="140">
        <f t="shared" si="5"/>
        <v>3.6704403163575465</v>
      </c>
      <c r="BS31" s="141">
        <f t="shared" si="6"/>
        <v>0.69422760134360872</v>
      </c>
      <c r="BT31" s="142">
        <f>(RANK(BS31,$BS$6:$BS$71))</f>
        <v>26</v>
      </c>
      <c r="BV31" s="143">
        <f>L31+V31+AF31+AP31+AZ31+BJ31</f>
        <v>287.09999999999997</v>
      </c>
    </row>
    <row r="32" spans="1:74" s="88" customFormat="1" x14ac:dyDescent="0.25">
      <c r="A32" s="16">
        <v>79</v>
      </c>
      <c r="B32" s="136" t="s">
        <v>76</v>
      </c>
      <c r="C32" s="24">
        <v>40</v>
      </c>
      <c r="D32" s="17"/>
      <c r="E32" s="17">
        <v>4</v>
      </c>
      <c r="F32" s="17">
        <v>2</v>
      </c>
      <c r="G32" s="17"/>
      <c r="H32" s="17">
        <v>10</v>
      </c>
      <c r="I32" s="17"/>
      <c r="J32" s="17"/>
      <c r="K32" s="17"/>
      <c r="L32" s="42">
        <f t="shared" si="0"/>
        <v>92</v>
      </c>
      <c r="M32" s="26">
        <v>28.29</v>
      </c>
      <c r="N32" s="18"/>
      <c r="O32" s="18">
        <v>4</v>
      </c>
      <c r="P32" s="18">
        <v>6</v>
      </c>
      <c r="Q32" s="18">
        <v>2</v>
      </c>
      <c r="R32" s="18"/>
      <c r="S32" s="18"/>
      <c r="T32" s="18"/>
      <c r="U32" s="18"/>
      <c r="V32" s="35">
        <f t="shared" si="1"/>
        <v>38.29</v>
      </c>
      <c r="W32" s="40">
        <v>32.799999999999997</v>
      </c>
      <c r="X32" s="19"/>
      <c r="Y32" s="19">
        <v>9</v>
      </c>
      <c r="Z32" s="19">
        <v>3</v>
      </c>
      <c r="AA32" s="19">
        <v>2</v>
      </c>
      <c r="AB32" s="19"/>
      <c r="AC32" s="19"/>
      <c r="AD32" s="19"/>
      <c r="AE32" s="19">
        <v>6</v>
      </c>
      <c r="AF32" s="44">
        <f t="shared" si="2"/>
        <v>57.8</v>
      </c>
      <c r="AG32" s="29">
        <v>26.92</v>
      </c>
      <c r="AH32" s="20"/>
      <c r="AI32" s="20">
        <v>4</v>
      </c>
      <c r="AJ32" s="20">
        <v>3</v>
      </c>
      <c r="AK32" s="20">
        <v>1</v>
      </c>
      <c r="AL32" s="20">
        <v>2</v>
      </c>
      <c r="AM32" s="20"/>
      <c r="AN32" s="20"/>
      <c r="AO32" s="20"/>
      <c r="AP32" s="46">
        <f t="shared" si="3"/>
        <v>41.92</v>
      </c>
      <c r="AQ32" s="38">
        <v>27.59</v>
      </c>
      <c r="AR32" s="21"/>
      <c r="AS32" s="21">
        <v>10</v>
      </c>
      <c r="AT32" s="21">
        <v>8</v>
      </c>
      <c r="AU32" s="21"/>
      <c r="AV32" s="21"/>
      <c r="AW32" s="21"/>
      <c r="AX32" s="21"/>
      <c r="AY32" s="21"/>
      <c r="AZ32" s="48">
        <f>AQ32+AT32*1+AU32*2+AV32*5+AW32*10+AX32*10+AY32*3</f>
        <v>35.590000000000003</v>
      </c>
      <c r="BA32" s="33">
        <v>33.42</v>
      </c>
      <c r="BB32" s="22">
        <v>8</v>
      </c>
      <c r="BC32" s="22"/>
      <c r="BD32" s="22"/>
      <c r="BE32" s="22"/>
      <c r="BF32" s="22"/>
      <c r="BG32" s="22"/>
      <c r="BH32" s="22"/>
      <c r="BI32" s="22"/>
      <c r="BJ32" s="50">
        <f>BA32+BD32*1+BE32*2+BF32*5+BG32*10+BH32*10+BI32*3</f>
        <v>33.42</v>
      </c>
      <c r="BK32" s="89"/>
      <c r="BL32" s="137">
        <f>$BL$5/L32</f>
        <v>0.50391304347826082</v>
      </c>
      <c r="BM32" s="138">
        <f>$BM$5/V32</f>
        <v>0.58056933925306875</v>
      </c>
      <c r="BN32" s="138">
        <f>$BN$5/AF32</f>
        <v>0.58269896193771631</v>
      </c>
      <c r="BO32" s="138">
        <f>$BO$5/AP32</f>
        <v>0.55963740458015265</v>
      </c>
      <c r="BP32" s="138">
        <f>$BP$5/AZ32</f>
        <v>0.84433829727451526</v>
      </c>
      <c r="BQ32" s="139">
        <f t="shared" si="4"/>
        <v>0.54548174745661282</v>
      </c>
      <c r="BR32" s="140">
        <f t="shared" si="5"/>
        <v>3.6166387939803264</v>
      </c>
      <c r="BS32" s="141">
        <f t="shared" si="6"/>
        <v>0.6840515737803442</v>
      </c>
      <c r="BT32" s="142">
        <f>(RANK(BS32,$BS$6:$BS$71))</f>
        <v>27</v>
      </c>
      <c r="BV32" s="143">
        <f>L32+V32+AF32+AP32+AZ32+BJ32</f>
        <v>299.02000000000004</v>
      </c>
    </row>
    <row r="33" spans="1:74" s="88" customFormat="1" x14ac:dyDescent="0.25">
      <c r="A33" s="16">
        <v>110</v>
      </c>
      <c r="B33" s="136" t="s">
        <v>125</v>
      </c>
      <c r="C33" s="24">
        <v>67.36</v>
      </c>
      <c r="D33" s="17"/>
      <c r="E33" s="17">
        <v>7</v>
      </c>
      <c r="F33" s="17">
        <v>7</v>
      </c>
      <c r="G33" s="17">
        <v>2</v>
      </c>
      <c r="H33" s="17"/>
      <c r="I33" s="17"/>
      <c r="J33" s="17"/>
      <c r="K33" s="17"/>
      <c r="L33" s="42">
        <f t="shared" si="0"/>
        <v>78.36</v>
      </c>
      <c r="M33" s="26">
        <v>37.67</v>
      </c>
      <c r="N33" s="18"/>
      <c r="O33" s="18">
        <v>9</v>
      </c>
      <c r="P33" s="18">
        <v>3</v>
      </c>
      <c r="Q33" s="18"/>
      <c r="R33" s="18"/>
      <c r="S33" s="18"/>
      <c r="T33" s="18"/>
      <c r="U33" s="18"/>
      <c r="V33" s="35">
        <f t="shared" si="1"/>
        <v>40.67</v>
      </c>
      <c r="W33" s="40">
        <v>47.44</v>
      </c>
      <c r="X33" s="19"/>
      <c r="Y33" s="19">
        <v>10</v>
      </c>
      <c r="Z33" s="19">
        <v>3</v>
      </c>
      <c r="AA33" s="19"/>
      <c r="AB33" s="19">
        <v>1</v>
      </c>
      <c r="AC33" s="19"/>
      <c r="AD33" s="19"/>
      <c r="AE33" s="19"/>
      <c r="AF33" s="44">
        <f t="shared" si="2"/>
        <v>55.44</v>
      </c>
      <c r="AG33" s="29">
        <v>36.619999999999997</v>
      </c>
      <c r="AH33" s="20"/>
      <c r="AI33" s="20">
        <v>7</v>
      </c>
      <c r="AJ33" s="20">
        <v>2</v>
      </c>
      <c r="AK33" s="20">
        <v>1</v>
      </c>
      <c r="AL33" s="20"/>
      <c r="AM33" s="20"/>
      <c r="AN33" s="20"/>
      <c r="AO33" s="20"/>
      <c r="AP33" s="46">
        <f t="shared" si="3"/>
        <v>40.619999999999997</v>
      </c>
      <c r="AQ33" s="38">
        <v>42.33</v>
      </c>
      <c r="AR33" s="21"/>
      <c r="AS33" s="21">
        <v>14</v>
      </c>
      <c r="AT33" s="21">
        <v>4</v>
      </c>
      <c r="AU33" s="21"/>
      <c r="AV33" s="21"/>
      <c r="AW33" s="21"/>
      <c r="AX33" s="21"/>
      <c r="AY33" s="21"/>
      <c r="AZ33" s="48">
        <f>AQ33+AT33*1+AU33*2+AV33*5+AW33*10+AX33*10+AY33*3</f>
        <v>46.33</v>
      </c>
      <c r="BA33" s="33">
        <v>31.6</v>
      </c>
      <c r="BB33" s="22">
        <v>8</v>
      </c>
      <c r="BC33" s="22"/>
      <c r="BD33" s="22"/>
      <c r="BE33" s="22"/>
      <c r="BF33" s="22"/>
      <c r="BG33" s="22"/>
      <c r="BH33" s="22"/>
      <c r="BI33" s="22"/>
      <c r="BJ33" s="50">
        <f>BA33+BD33*1+BE33*2+BF33*5+BG33*10+BH33*10+BI33*3</f>
        <v>31.6</v>
      </c>
      <c r="BK33" s="89"/>
      <c r="BL33" s="137">
        <f>$BL$5/L33</f>
        <v>0.59162838182746302</v>
      </c>
      <c r="BM33" s="138">
        <f>$BM$5/V33</f>
        <v>0.54659454143103026</v>
      </c>
      <c r="BN33" s="138">
        <f>$BN$5/AF33</f>
        <v>0.60750360750360755</v>
      </c>
      <c r="BO33" s="138">
        <f>$BO$5/AP33</f>
        <v>0.57754800590841959</v>
      </c>
      <c r="BP33" s="138">
        <f>$BP$5/AZ33</f>
        <v>0.64860781351176344</v>
      </c>
      <c r="BQ33" s="139">
        <f t="shared" si="4"/>
        <v>0.57689873417721516</v>
      </c>
      <c r="BR33" s="140">
        <f t="shared" si="5"/>
        <v>3.5487810843594989</v>
      </c>
      <c r="BS33" s="141">
        <f t="shared" si="6"/>
        <v>0.67121695697080352</v>
      </c>
      <c r="BT33" s="142">
        <f>(RANK(BS33,$BS$6:$BS$71))</f>
        <v>28</v>
      </c>
      <c r="BV33" s="143">
        <f>L33+V33+AF33+AP33+AZ33+BJ33</f>
        <v>293.02000000000004</v>
      </c>
    </row>
    <row r="34" spans="1:74" s="88" customFormat="1" x14ac:dyDescent="0.25">
      <c r="A34" s="16">
        <v>97</v>
      </c>
      <c r="B34" s="136" t="s">
        <v>110</v>
      </c>
      <c r="C34" s="24">
        <v>45.24</v>
      </c>
      <c r="D34" s="17"/>
      <c r="E34" s="17">
        <v>7</v>
      </c>
      <c r="F34" s="17">
        <v>2</v>
      </c>
      <c r="G34" s="17">
        <v>2</v>
      </c>
      <c r="H34" s="17">
        <v>5</v>
      </c>
      <c r="I34" s="17"/>
      <c r="J34" s="17"/>
      <c r="K34" s="17"/>
      <c r="L34" s="42">
        <f t="shared" si="0"/>
        <v>76.240000000000009</v>
      </c>
      <c r="M34" s="26">
        <v>38.32</v>
      </c>
      <c r="N34" s="18"/>
      <c r="O34" s="18">
        <v>10</v>
      </c>
      <c r="P34" s="18">
        <v>2</v>
      </c>
      <c r="Q34" s="18"/>
      <c r="R34" s="18"/>
      <c r="S34" s="18"/>
      <c r="T34" s="18"/>
      <c r="U34" s="18"/>
      <c r="V34" s="35">
        <f t="shared" si="1"/>
        <v>40.32</v>
      </c>
      <c r="W34" s="40">
        <v>49.53</v>
      </c>
      <c r="X34" s="19"/>
      <c r="Y34" s="19">
        <v>8</v>
      </c>
      <c r="Z34" s="19">
        <v>5</v>
      </c>
      <c r="AA34" s="19">
        <v>1</v>
      </c>
      <c r="AB34" s="19"/>
      <c r="AC34" s="19"/>
      <c r="AD34" s="19"/>
      <c r="AE34" s="19"/>
      <c r="AF34" s="44">
        <f t="shared" si="2"/>
        <v>56.53</v>
      </c>
      <c r="AG34" s="29">
        <v>39.18</v>
      </c>
      <c r="AH34" s="20"/>
      <c r="AI34" s="20">
        <v>8</v>
      </c>
      <c r="AJ34" s="20"/>
      <c r="AK34" s="20"/>
      <c r="AL34" s="20">
        <v>2</v>
      </c>
      <c r="AM34" s="20"/>
      <c r="AN34" s="20"/>
      <c r="AO34" s="20">
        <v>1</v>
      </c>
      <c r="AP34" s="46">
        <f t="shared" si="3"/>
        <v>52.18</v>
      </c>
      <c r="AQ34" s="38">
        <v>30.82</v>
      </c>
      <c r="AR34" s="21"/>
      <c r="AS34" s="21">
        <v>13</v>
      </c>
      <c r="AT34" s="21">
        <v>4</v>
      </c>
      <c r="AU34" s="21"/>
      <c r="AV34" s="21">
        <v>1</v>
      </c>
      <c r="AW34" s="21"/>
      <c r="AX34" s="21"/>
      <c r="AY34" s="21"/>
      <c r="AZ34" s="48">
        <f>AQ34+AT34*1+AU34*2+AV34*5+AW34*10+AX34*10+AY34*3</f>
        <v>39.82</v>
      </c>
      <c r="BA34" s="33">
        <v>31.3</v>
      </c>
      <c r="BB34" s="22">
        <v>8</v>
      </c>
      <c r="BC34" s="22"/>
      <c r="BD34" s="22"/>
      <c r="BE34" s="22"/>
      <c r="BF34" s="22"/>
      <c r="BG34" s="22"/>
      <c r="BH34" s="22"/>
      <c r="BI34" s="22"/>
      <c r="BJ34" s="50">
        <f>BA34+BD34*1+BE34*2+BF34*5+BG34*10+BH34*10+BI34*3</f>
        <v>31.3</v>
      </c>
      <c r="BK34" s="89"/>
      <c r="BL34" s="137">
        <f>$BL$5/L34</f>
        <v>0.60807974816369348</v>
      </c>
      <c r="BM34" s="138">
        <f>$BM$5/V34</f>
        <v>0.5513392857142857</v>
      </c>
      <c r="BN34" s="138">
        <f>$BN$5/AF34</f>
        <v>0.59578984609941621</v>
      </c>
      <c r="BO34" s="138">
        <f>$BO$5/AP34</f>
        <v>0.44959754695285553</v>
      </c>
      <c r="BP34" s="138">
        <f>$BP$5/AZ34</f>
        <v>0.75464590657960828</v>
      </c>
      <c r="BQ34" s="139">
        <f t="shared" si="4"/>
        <v>0.58242811501597447</v>
      </c>
      <c r="BR34" s="140">
        <f t="shared" si="5"/>
        <v>3.5418804485258342</v>
      </c>
      <c r="BS34" s="141">
        <f t="shared" si="6"/>
        <v>0.66991176973176814</v>
      </c>
      <c r="BT34" s="142">
        <f>(RANK(BS34,$BS$6:$BS$71))</f>
        <v>29</v>
      </c>
      <c r="BV34" s="143">
        <f>L34+V34+AF34+AP34+AZ34+BJ34</f>
        <v>296.39000000000004</v>
      </c>
    </row>
    <row r="35" spans="1:74" s="88" customFormat="1" x14ac:dyDescent="0.25">
      <c r="A35" s="16">
        <v>23</v>
      </c>
      <c r="B35" s="136" t="s">
        <v>13</v>
      </c>
      <c r="C35" s="24">
        <v>37.99</v>
      </c>
      <c r="D35" s="17"/>
      <c r="E35" s="17">
        <v>1</v>
      </c>
      <c r="F35" s="17">
        <v>4</v>
      </c>
      <c r="G35" s="17">
        <v>8</v>
      </c>
      <c r="H35" s="17">
        <v>3</v>
      </c>
      <c r="I35" s="17"/>
      <c r="J35" s="17"/>
      <c r="K35" s="17"/>
      <c r="L35" s="42">
        <f t="shared" ref="L35:L65" si="7">C35+F35*1+G35*2+H35*5+I35*10+J35*10+K35*3</f>
        <v>72.990000000000009</v>
      </c>
      <c r="M35" s="26">
        <v>19.84</v>
      </c>
      <c r="N35" s="18"/>
      <c r="O35" s="18">
        <v>7</v>
      </c>
      <c r="P35" s="18">
        <v>4</v>
      </c>
      <c r="Q35" s="18">
        <v>1</v>
      </c>
      <c r="R35" s="18"/>
      <c r="S35" s="18"/>
      <c r="T35" s="18"/>
      <c r="U35" s="18"/>
      <c r="V35" s="35">
        <f t="shared" ref="V35:V65" si="8">M35+P35*1+Q35*2+R35*5+S35*10+T35*10+U35*3</f>
        <v>25.84</v>
      </c>
      <c r="W35" s="40">
        <v>29.29</v>
      </c>
      <c r="X35" s="19"/>
      <c r="Y35" s="19">
        <v>2</v>
      </c>
      <c r="Z35" s="19">
        <v>6</v>
      </c>
      <c r="AA35" s="19">
        <v>5</v>
      </c>
      <c r="AB35" s="19">
        <v>1</v>
      </c>
      <c r="AC35" s="19"/>
      <c r="AD35" s="19"/>
      <c r="AE35" s="19"/>
      <c r="AF35" s="44">
        <f t="shared" ref="AF35:AF65" si="9">W35+Z35*1+AA35*2+AB35*5+AC35*10+AD35*10+AE35*3</f>
        <v>50.29</v>
      </c>
      <c r="AG35" s="29">
        <v>43.29</v>
      </c>
      <c r="AH35" s="20"/>
      <c r="AI35" s="20">
        <v>6</v>
      </c>
      <c r="AJ35" s="20">
        <v>2</v>
      </c>
      <c r="AK35" s="20">
        <v>2</v>
      </c>
      <c r="AL35" s="20"/>
      <c r="AM35" s="20"/>
      <c r="AN35" s="20"/>
      <c r="AO35" s="20"/>
      <c r="AP35" s="46">
        <f t="shared" ref="AP35:AP65" si="10">AG35+AJ35*1+AK35*2+AL35*5+AM35*10+AN35*10+AO35*3</f>
        <v>49.29</v>
      </c>
      <c r="AQ35" s="38">
        <v>15.53</v>
      </c>
      <c r="AR35" s="21"/>
      <c r="AS35" s="21">
        <v>3</v>
      </c>
      <c r="AT35" s="21">
        <v>3</v>
      </c>
      <c r="AU35" s="21">
        <v>3</v>
      </c>
      <c r="AV35" s="21">
        <v>9</v>
      </c>
      <c r="AW35" s="21"/>
      <c r="AX35" s="21"/>
      <c r="AY35" s="21"/>
      <c r="AZ35" s="48">
        <f>AQ35+AT35*1+AU35*2+AV35*5+AW35*10+AX35*10+AY35*3</f>
        <v>69.53</v>
      </c>
      <c r="BA35" s="33">
        <v>43.19</v>
      </c>
      <c r="BB35" s="22">
        <v>8</v>
      </c>
      <c r="BC35" s="22"/>
      <c r="BD35" s="22"/>
      <c r="BE35" s="22"/>
      <c r="BF35" s="22"/>
      <c r="BG35" s="22"/>
      <c r="BH35" s="22"/>
      <c r="BI35" s="22"/>
      <c r="BJ35" s="50">
        <f>BA35+BD35*1+BE35*2+BF35*5+BG35*10+BH35*10+BI35*3</f>
        <v>43.19</v>
      </c>
      <c r="BK35" s="89"/>
      <c r="BL35" s="137">
        <f>$BL$5/L35</f>
        <v>0.63515550075352778</v>
      </c>
      <c r="BM35" s="138">
        <f>$BM$5/V35</f>
        <v>0.86029411764705888</v>
      </c>
      <c r="BN35" s="138">
        <f>$BN$5/AF35</f>
        <v>0.66971564923444027</v>
      </c>
      <c r="BO35" s="138">
        <f>$BO$5/AP35</f>
        <v>0.47595861229458308</v>
      </c>
      <c r="BP35" s="138">
        <f>$BP$5/AZ35</f>
        <v>0.43218754494462824</v>
      </c>
      <c r="BQ35" s="139">
        <f t="shared" ref="BQ35:BQ65" si="11">$BQ$5/BJ35</f>
        <v>0.42208844639962956</v>
      </c>
      <c r="BR35" s="140">
        <f t="shared" ref="BR35:BR65" si="12">SUM(BL35:BQ35)</f>
        <v>3.4953998712738681</v>
      </c>
      <c r="BS35" s="141">
        <f t="shared" ref="BS35:BS65" si="13">($BS$5*BR35)</f>
        <v>0.66112042676648575</v>
      </c>
      <c r="BT35" s="142">
        <f>(RANK(BS35,$BS$6:$BS$71))</f>
        <v>30</v>
      </c>
      <c r="BV35" s="143">
        <f>L35+V35+AF35+AP35+AZ35+BJ35</f>
        <v>311.13</v>
      </c>
    </row>
    <row r="36" spans="1:74" s="88" customFormat="1" x14ac:dyDescent="0.25">
      <c r="A36" s="16">
        <v>51</v>
      </c>
      <c r="B36" s="136" t="s">
        <v>85</v>
      </c>
      <c r="C36" s="24">
        <v>54.99</v>
      </c>
      <c r="D36" s="17"/>
      <c r="E36" s="17">
        <v>5</v>
      </c>
      <c r="F36" s="17">
        <v>8</v>
      </c>
      <c r="G36" s="17"/>
      <c r="H36" s="17">
        <v>3</v>
      </c>
      <c r="I36" s="17"/>
      <c r="J36" s="17"/>
      <c r="K36" s="17"/>
      <c r="L36" s="42">
        <f t="shared" si="7"/>
        <v>77.990000000000009</v>
      </c>
      <c r="M36" s="26">
        <v>32.03</v>
      </c>
      <c r="N36" s="18"/>
      <c r="O36" s="18">
        <v>12</v>
      </c>
      <c r="P36" s="18"/>
      <c r="Q36" s="18"/>
      <c r="R36" s="18"/>
      <c r="S36" s="18"/>
      <c r="T36" s="18"/>
      <c r="U36" s="18"/>
      <c r="V36" s="35">
        <f t="shared" si="8"/>
        <v>32.03</v>
      </c>
      <c r="W36" s="40">
        <v>51.88</v>
      </c>
      <c r="X36" s="19"/>
      <c r="Y36" s="19">
        <v>12</v>
      </c>
      <c r="Z36" s="19">
        <v>1</v>
      </c>
      <c r="AA36" s="19"/>
      <c r="AB36" s="19">
        <v>1</v>
      </c>
      <c r="AC36" s="19"/>
      <c r="AD36" s="19"/>
      <c r="AE36" s="19"/>
      <c r="AF36" s="44">
        <f t="shared" si="9"/>
        <v>57.88</v>
      </c>
      <c r="AG36" s="29">
        <v>37.130000000000003</v>
      </c>
      <c r="AH36" s="20"/>
      <c r="AI36" s="20">
        <v>7</v>
      </c>
      <c r="AJ36" s="20">
        <v>1</v>
      </c>
      <c r="AK36" s="20">
        <v>2</v>
      </c>
      <c r="AL36" s="20"/>
      <c r="AM36" s="20"/>
      <c r="AN36" s="20"/>
      <c r="AO36" s="20"/>
      <c r="AP36" s="46">
        <f t="shared" si="10"/>
        <v>42.13</v>
      </c>
      <c r="AQ36" s="38">
        <v>35.72</v>
      </c>
      <c r="AR36" s="21"/>
      <c r="AS36" s="21">
        <v>11</v>
      </c>
      <c r="AT36" s="21">
        <v>6</v>
      </c>
      <c r="AU36" s="21">
        <v>1</v>
      </c>
      <c r="AV36" s="21"/>
      <c r="AW36" s="21"/>
      <c r="AX36" s="21"/>
      <c r="AY36" s="21"/>
      <c r="AZ36" s="48">
        <f>AQ36+AT36*1+AU36*2+AV36*5+AW36*10+AX36*10+AY36*3</f>
        <v>43.72</v>
      </c>
      <c r="BA36" s="33">
        <v>52.48</v>
      </c>
      <c r="BB36" s="22">
        <v>8</v>
      </c>
      <c r="BC36" s="22"/>
      <c r="BD36" s="22"/>
      <c r="BE36" s="22"/>
      <c r="BF36" s="22"/>
      <c r="BG36" s="22"/>
      <c r="BH36" s="22"/>
      <c r="BI36" s="22"/>
      <c r="BJ36" s="50">
        <f>BA36+BD36*1+BE36*2+BF36*5+BG36*10+BH36*10+BI36*3</f>
        <v>52.48</v>
      </c>
      <c r="BK36" s="89"/>
      <c r="BL36" s="137">
        <f>$BL$5/L36</f>
        <v>0.59443518399794837</v>
      </c>
      <c r="BM36" s="138">
        <f>$BM$5/V36</f>
        <v>0.69403684046206682</v>
      </c>
      <c r="BN36" s="138">
        <f>$BN$5/AF36</f>
        <v>0.58189357290946786</v>
      </c>
      <c r="BO36" s="138">
        <f>$BO$5/AP36</f>
        <v>0.55684785188701635</v>
      </c>
      <c r="BP36" s="138">
        <f>$BP$5/AZ36</f>
        <v>0.68732845379688934</v>
      </c>
      <c r="BQ36" s="139">
        <f t="shared" si="11"/>
        <v>0.34737042682926833</v>
      </c>
      <c r="BR36" s="140">
        <f t="shared" si="12"/>
        <v>3.4619123298826571</v>
      </c>
      <c r="BS36" s="141">
        <f t="shared" si="13"/>
        <v>0.65478658844433435</v>
      </c>
      <c r="BT36" s="142">
        <f>(RANK(BS36,$BS$6:$BS$71))</f>
        <v>31</v>
      </c>
      <c r="BV36" s="143">
        <f>L36+V36+AF36+AP36+AZ36+BJ36</f>
        <v>306.23</v>
      </c>
    </row>
    <row r="37" spans="1:74" s="88" customFormat="1" x14ac:dyDescent="0.25">
      <c r="A37" s="16">
        <v>26</v>
      </c>
      <c r="B37" s="136" t="s">
        <v>73</v>
      </c>
      <c r="C37" s="24">
        <v>54.95</v>
      </c>
      <c r="D37" s="17"/>
      <c r="E37" s="17">
        <v>5</v>
      </c>
      <c r="F37" s="17">
        <v>9</v>
      </c>
      <c r="G37" s="17"/>
      <c r="H37" s="17">
        <v>2</v>
      </c>
      <c r="I37" s="17"/>
      <c r="J37" s="17"/>
      <c r="K37" s="17"/>
      <c r="L37" s="42">
        <f t="shared" si="7"/>
        <v>73.95</v>
      </c>
      <c r="M37" s="26">
        <v>34.14</v>
      </c>
      <c r="N37" s="18"/>
      <c r="O37" s="18">
        <v>11</v>
      </c>
      <c r="P37" s="18">
        <v>1</v>
      </c>
      <c r="Q37" s="18"/>
      <c r="R37" s="18"/>
      <c r="S37" s="18"/>
      <c r="T37" s="18"/>
      <c r="U37" s="18"/>
      <c r="V37" s="35">
        <f t="shared" si="8"/>
        <v>35.14</v>
      </c>
      <c r="W37" s="40">
        <v>52.94</v>
      </c>
      <c r="X37" s="19"/>
      <c r="Y37" s="19">
        <v>6</v>
      </c>
      <c r="Z37" s="19">
        <v>7</v>
      </c>
      <c r="AA37" s="19">
        <v>1</v>
      </c>
      <c r="AB37" s="19"/>
      <c r="AC37" s="19"/>
      <c r="AD37" s="19"/>
      <c r="AE37" s="19"/>
      <c r="AF37" s="44">
        <f t="shared" si="9"/>
        <v>61.94</v>
      </c>
      <c r="AG37" s="29">
        <v>34.700000000000003</v>
      </c>
      <c r="AH37" s="20"/>
      <c r="AI37" s="20">
        <v>2</v>
      </c>
      <c r="AJ37" s="20">
        <v>3</v>
      </c>
      <c r="AK37" s="20">
        <v>5</v>
      </c>
      <c r="AL37" s="20"/>
      <c r="AM37" s="20"/>
      <c r="AN37" s="20"/>
      <c r="AO37" s="20"/>
      <c r="AP37" s="46">
        <f t="shared" si="10"/>
        <v>47.7</v>
      </c>
      <c r="AQ37" s="38">
        <v>38.479999999999997</v>
      </c>
      <c r="AR37" s="21"/>
      <c r="AS37" s="21">
        <v>9</v>
      </c>
      <c r="AT37" s="21">
        <v>6</v>
      </c>
      <c r="AU37" s="21">
        <v>3</v>
      </c>
      <c r="AV37" s="21"/>
      <c r="AW37" s="21"/>
      <c r="AX37" s="21"/>
      <c r="AY37" s="21"/>
      <c r="AZ37" s="48">
        <f>AQ37+AT37*1+AU37*2+AV37*5+AW37*10+AX37*10+AY37*3</f>
        <v>50.48</v>
      </c>
      <c r="BA37" s="33">
        <v>37.36</v>
      </c>
      <c r="BB37" s="22">
        <v>8</v>
      </c>
      <c r="BC37" s="22"/>
      <c r="BD37" s="22"/>
      <c r="BE37" s="22"/>
      <c r="BF37" s="22"/>
      <c r="BG37" s="22"/>
      <c r="BH37" s="22"/>
      <c r="BI37" s="22"/>
      <c r="BJ37" s="50">
        <f>BA37+BD37*1+BE37*2+BF37*5+BG37*10+BH37*10+BI37*3</f>
        <v>37.36</v>
      </c>
      <c r="BK37" s="89"/>
      <c r="BL37" s="137">
        <f>$BL$5/L37</f>
        <v>0.62691007437457735</v>
      </c>
      <c r="BM37" s="138">
        <f>$BM$5/V37</f>
        <v>0.6326124075128059</v>
      </c>
      <c r="BN37" s="138">
        <f>$BN$5/AF37</f>
        <v>0.5437520180820149</v>
      </c>
      <c r="BO37" s="138">
        <f>$BO$5/AP37</f>
        <v>0.49182389937106918</v>
      </c>
      <c r="BP37" s="138">
        <f>$BP$5/AZ37</f>
        <v>0.59528526148969896</v>
      </c>
      <c r="BQ37" s="139">
        <f t="shared" si="11"/>
        <v>0.48795503211991437</v>
      </c>
      <c r="BR37" s="140">
        <f t="shared" si="12"/>
        <v>3.3783386929500807</v>
      </c>
      <c r="BS37" s="141">
        <f t="shared" si="13"/>
        <v>0.63897945891693175</v>
      </c>
      <c r="BT37" s="142">
        <f>(RANK(BS37,$BS$6:$BS$71))</f>
        <v>32</v>
      </c>
      <c r="BV37" s="143">
        <f>L37+V37+AF37+AP37+AZ37+BJ37</f>
        <v>306.57000000000005</v>
      </c>
    </row>
    <row r="38" spans="1:74" s="88" customFormat="1" x14ac:dyDescent="0.25">
      <c r="A38" s="16">
        <v>92</v>
      </c>
      <c r="B38" s="136" t="s">
        <v>108</v>
      </c>
      <c r="C38" s="24">
        <v>56.95</v>
      </c>
      <c r="D38" s="17"/>
      <c r="E38" s="17">
        <v>6</v>
      </c>
      <c r="F38" s="17">
        <v>6</v>
      </c>
      <c r="G38" s="17"/>
      <c r="H38" s="17">
        <v>4</v>
      </c>
      <c r="I38" s="17"/>
      <c r="J38" s="17"/>
      <c r="K38" s="17"/>
      <c r="L38" s="42">
        <f t="shared" si="7"/>
        <v>82.95</v>
      </c>
      <c r="M38" s="26">
        <v>34.14</v>
      </c>
      <c r="N38" s="18"/>
      <c r="O38" s="18">
        <v>9</v>
      </c>
      <c r="P38" s="18">
        <v>3</v>
      </c>
      <c r="Q38" s="18"/>
      <c r="R38" s="18"/>
      <c r="S38" s="18"/>
      <c r="T38" s="18"/>
      <c r="U38" s="18"/>
      <c r="V38" s="35">
        <f t="shared" si="8"/>
        <v>37.14</v>
      </c>
      <c r="W38" s="40">
        <v>45.06</v>
      </c>
      <c r="X38" s="19"/>
      <c r="Y38" s="19">
        <v>8</v>
      </c>
      <c r="Z38" s="19">
        <v>4</v>
      </c>
      <c r="AA38" s="19">
        <v>2</v>
      </c>
      <c r="AB38" s="19"/>
      <c r="AC38" s="19"/>
      <c r="AD38" s="19"/>
      <c r="AE38" s="19"/>
      <c r="AF38" s="44">
        <f t="shared" si="9"/>
        <v>53.06</v>
      </c>
      <c r="AG38" s="29">
        <v>46.11</v>
      </c>
      <c r="AH38" s="20"/>
      <c r="AI38" s="20">
        <v>8</v>
      </c>
      <c r="AJ38" s="20">
        <v>1</v>
      </c>
      <c r="AK38" s="20"/>
      <c r="AL38" s="20">
        <v>1</v>
      </c>
      <c r="AM38" s="20"/>
      <c r="AN38" s="20"/>
      <c r="AO38" s="20"/>
      <c r="AP38" s="46">
        <f t="shared" si="10"/>
        <v>52.11</v>
      </c>
      <c r="AQ38" s="38">
        <v>28.97</v>
      </c>
      <c r="AR38" s="21"/>
      <c r="AS38" s="21">
        <v>13</v>
      </c>
      <c r="AT38" s="21">
        <v>4</v>
      </c>
      <c r="AU38" s="21"/>
      <c r="AV38" s="21">
        <v>1</v>
      </c>
      <c r="AW38" s="21"/>
      <c r="AX38" s="21"/>
      <c r="AY38" s="21"/>
      <c r="AZ38" s="48">
        <f>AQ38+AT38*1+AU38*2+AV38*5+AW38*10+AX38*10+AY38*3</f>
        <v>37.97</v>
      </c>
      <c r="BA38" s="33">
        <v>55.51</v>
      </c>
      <c r="BB38" s="22">
        <v>8</v>
      </c>
      <c r="BC38" s="22"/>
      <c r="BD38" s="22"/>
      <c r="BE38" s="22"/>
      <c r="BF38" s="22"/>
      <c r="BG38" s="22"/>
      <c r="BH38" s="22"/>
      <c r="BI38" s="22"/>
      <c r="BJ38" s="50">
        <f>BA38+BD38*1+BE38*2+BF38*5+BG38*10+BH38*10+BI38*3</f>
        <v>55.51</v>
      </c>
      <c r="BK38" s="89"/>
      <c r="BL38" s="137">
        <f>$BL$5/L38</f>
        <v>0.55889089813140447</v>
      </c>
      <c r="BM38" s="138">
        <f>$BM$5/V38</f>
        <v>0.59854604200323103</v>
      </c>
      <c r="BN38" s="138">
        <f>$BN$5/AF38</f>
        <v>0.6347531096871466</v>
      </c>
      <c r="BO38" s="138">
        <f>$BO$5/AP38</f>
        <v>0.45020149683362121</v>
      </c>
      <c r="BP38" s="138">
        <f>$BP$5/AZ38</f>
        <v>0.79141427442717938</v>
      </c>
      <c r="BQ38" s="139">
        <f t="shared" si="11"/>
        <v>0.32840929562241039</v>
      </c>
      <c r="BR38" s="140">
        <f t="shared" si="12"/>
        <v>3.3622151167049927</v>
      </c>
      <c r="BS38" s="141">
        <f t="shared" si="13"/>
        <v>0.6359298434220757</v>
      </c>
      <c r="BT38" s="142">
        <f>(RANK(BS38,$BS$6:$BS$71))</f>
        <v>33</v>
      </c>
      <c r="BV38" s="143">
        <f>L38+V38+AF38+AP38+AZ38+BJ38</f>
        <v>318.74</v>
      </c>
    </row>
    <row r="39" spans="1:74" s="88" customFormat="1" x14ac:dyDescent="0.25">
      <c r="A39" s="16">
        <v>62</v>
      </c>
      <c r="B39" s="136" t="s">
        <v>86</v>
      </c>
      <c r="C39" s="24">
        <v>51.97</v>
      </c>
      <c r="D39" s="17"/>
      <c r="E39" s="17">
        <v>4</v>
      </c>
      <c r="F39" s="17">
        <v>5</v>
      </c>
      <c r="G39" s="17">
        <v>5</v>
      </c>
      <c r="H39" s="17">
        <v>2</v>
      </c>
      <c r="I39" s="17"/>
      <c r="J39" s="17"/>
      <c r="K39" s="17"/>
      <c r="L39" s="42">
        <f t="shared" si="7"/>
        <v>76.97</v>
      </c>
      <c r="M39" s="26">
        <v>27.67</v>
      </c>
      <c r="N39" s="18"/>
      <c r="O39" s="18">
        <v>6</v>
      </c>
      <c r="P39" s="18">
        <v>5</v>
      </c>
      <c r="Q39" s="18">
        <v>1</v>
      </c>
      <c r="R39" s="18"/>
      <c r="S39" s="18"/>
      <c r="T39" s="18"/>
      <c r="U39" s="18"/>
      <c r="V39" s="35">
        <f t="shared" si="8"/>
        <v>34.67</v>
      </c>
      <c r="W39" s="40">
        <v>43.8</v>
      </c>
      <c r="X39" s="19"/>
      <c r="Y39" s="19">
        <v>8</v>
      </c>
      <c r="Z39" s="19">
        <v>4</v>
      </c>
      <c r="AA39" s="19">
        <v>1</v>
      </c>
      <c r="AB39" s="19">
        <v>1</v>
      </c>
      <c r="AC39" s="19"/>
      <c r="AD39" s="19"/>
      <c r="AE39" s="19"/>
      <c r="AF39" s="44">
        <f t="shared" si="9"/>
        <v>54.8</v>
      </c>
      <c r="AG39" s="29">
        <v>37.56</v>
      </c>
      <c r="AH39" s="20"/>
      <c r="AI39" s="20">
        <v>5</v>
      </c>
      <c r="AJ39" s="20">
        <v>2</v>
      </c>
      <c r="AK39" s="20">
        <v>3</v>
      </c>
      <c r="AL39" s="20"/>
      <c r="AM39" s="20"/>
      <c r="AN39" s="20">
        <v>1</v>
      </c>
      <c r="AO39" s="20"/>
      <c r="AP39" s="46">
        <f t="shared" si="10"/>
        <v>55.56</v>
      </c>
      <c r="AQ39" s="38">
        <v>38.18</v>
      </c>
      <c r="AR39" s="21"/>
      <c r="AS39" s="21">
        <v>12</v>
      </c>
      <c r="AT39" s="21">
        <v>5</v>
      </c>
      <c r="AU39" s="21"/>
      <c r="AV39" s="21">
        <v>1</v>
      </c>
      <c r="AW39" s="21"/>
      <c r="AX39" s="21"/>
      <c r="AY39" s="21"/>
      <c r="AZ39" s="48">
        <f>AQ39+AT39*1+AU39*2+AV39*5+AW39*10+AX39*10+AY39*3</f>
        <v>48.18</v>
      </c>
      <c r="BA39" s="33">
        <v>42.5</v>
      </c>
      <c r="BB39" s="22">
        <v>8</v>
      </c>
      <c r="BC39" s="22"/>
      <c r="BD39" s="22"/>
      <c r="BE39" s="22"/>
      <c r="BF39" s="22"/>
      <c r="BG39" s="22"/>
      <c r="BH39" s="22"/>
      <c r="BI39" s="22"/>
      <c r="BJ39" s="50">
        <f>BA39+BD39*1+BE39*2+BF39*5+BG39*10+BH39*10+BI39*3</f>
        <v>42.5</v>
      </c>
      <c r="BK39" s="89"/>
      <c r="BL39" s="137">
        <f>$BL$5/L39</f>
        <v>0.60231258932051446</v>
      </c>
      <c r="BM39" s="138">
        <f>$BM$5/V39</f>
        <v>0.64118834727430052</v>
      </c>
      <c r="BN39" s="138">
        <f>$BN$5/AF39</f>
        <v>0.61459854014598547</v>
      </c>
      <c r="BO39" s="138">
        <f>$BO$5/AP39</f>
        <v>0.4222462203023758</v>
      </c>
      <c r="BP39" s="138">
        <f>$BP$5/AZ39</f>
        <v>0.62370278123702783</v>
      </c>
      <c r="BQ39" s="139">
        <f t="shared" si="11"/>
        <v>0.42894117647058827</v>
      </c>
      <c r="BR39" s="140">
        <f t="shared" si="12"/>
        <v>3.3329896547507927</v>
      </c>
      <c r="BS39" s="141">
        <f t="shared" si="13"/>
        <v>0.63040213540835233</v>
      </c>
      <c r="BT39" s="142">
        <f>(RANK(BS39,$BS$6:$BS$71))</f>
        <v>34</v>
      </c>
      <c r="BV39" s="143">
        <f>L39+V39+AF39+AP39+AZ39+BJ39</f>
        <v>312.68</v>
      </c>
    </row>
    <row r="40" spans="1:74" s="88" customFormat="1" x14ac:dyDescent="0.25">
      <c r="A40" s="16">
        <v>86</v>
      </c>
      <c r="B40" s="136" t="s">
        <v>78</v>
      </c>
      <c r="C40" s="24">
        <v>86.99</v>
      </c>
      <c r="D40" s="17"/>
      <c r="E40" s="17">
        <v>3</v>
      </c>
      <c r="F40" s="17">
        <v>10</v>
      </c>
      <c r="G40" s="17">
        <v>2</v>
      </c>
      <c r="H40" s="17">
        <v>1</v>
      </c>
      <c r="I40" s="17"/>
      <c r="J40" s="17"/>
      <c r="K40" s="17"/>
      <c r="L40" s="42">
        <f t="shared" si="7"/>
        <v>105.99</v>
      </c>
      <c r="M40" s="26">
        <v>39.659999999999997</v>
      </c>
      <c r="N40" s="18"/>
      <c r="O40" s="18">
        <v>9</v>
      </c>
      <c r="P40" s="18">
        <v>3</v>
      </c>
      <c r="Q40" s="18"/>
      <c r="R40" s="18"/>
      <c r="S40" s="18"/>
      <c r="T40" s="18"/>
      <c r="U40" s="18"/>
      <c r="V40" s="35">
        <f t="shared" si="8"/>
        <v>42.66</v>
      </c>
      <c r="W40" s="40">
        <v>60.14</v>
      </c>
      <c r="X40" s="19"/>
      <c r="Y40" s="19">
        <v>6</v>
      </c>
      <c r="Z40" s="19">
        <v>7</v>
      </c>
      <c r="AA40" s="19">
        <v>1</v>
      </c>
      <c r="AB40" s="19"/>
      <c r="AC40" s="19"/>
      <c r="AD40" s="19"/>
      <c r="AE40" s="19"/>
      <c r="AF40" s="44">
        <f t="shared" si="9"/>
        <v>69.14</v>
      </c>
      <c r="AG40" s="29">
        <v>29.87</v>
      </c>
      <c r="AH40" s="20"/>
      <c r="AI40" s="20">
        <v>8</v>
      </c>
      <c r="AJ40" s="20">
        <v>2</v>
      </c>
      <c r="AK40" s="20"/>
      <c r="AL40" s="20"/>
      <c r="AM40" s="20"/>
      <c r="AN40" s="20"/>
      <c r="AO40" s="20"/>
      <c r="AP40" s="46">
        <f t="shared" si="10"/>
        <v>31.87</v>
      </c>
      <c r="AQ40" s="38">
        <v>30.29</v>
      </c>
      <c r="AR40" s="21"/>
      <c r="AS40" s="21">
        <v>4</v>
      </c>
      <c r="AT40" s="21">
        <v>4</v>
      </c>
      <c r="AU40" s="21">
        <v>9</v>
      </c>
      <c r="AV40" s="21">
        <v>1</v>
      </c>
      <c r="AW40" s="21"/>
      <c r="AX40" s="21"/>
      <c r="AY40" s="21"/>
      <c r="AZ40" s="48">
        <f>AQ40+AT40*1+AU40*2+AV40*5+AW40*10+AX40*10+AY40*3</f>
        <v>57.29</v>
      </c>
      <c r="BA40" s="33">
        <v>30.12</v>
      </c>
      <c r="BB40" s="22">
        <v>8</v>
      </c>
      <c r="BC40" s="22"/>
      <c r="BD40" s="22"/>
      <c r="BE40" s="22"/>
      <c r="BF40" s="22"/>
      <c r="BG40" s="22"/>
      <c r="BH40" s="22"/>
      <c r="BI40" s="22"/>
      <c r="BJ40" s="50">
        <f>BA40+BD40*1+BE40*2+BF40*5+BG40*10+BH40*10+BI40*3</f>
        <v>30.12</v>
      </c>
      <c r="BK40" s="89"/>
      <c r="BL40" s="137">
        <f>$BL$5/L40</f>
        <v>0.43739975469383907</v>
      </c>
      <c r="BM40" s="138">
        <f>$BM$5/V40</f>
        <v>0.52109704641350219</v>
      </c>
      <c r="BN40" s="138">
        <f>$BN$5/AF40</f>
        <v>0.48712756725484524</v>
      </c>
      <c r="BO40" s="138">
        <f>$BO$5/AP40</f>
        <v>0.73611546909319114</v>
      </c>
      <c r="BP40" s="138">
        <f>$BP$5/AZ40</f>
        <v>0.52452434979926688</v>
      </c>
      <c r="BQ40" s="139">
        <f t="shared" si="11"/>
        <v>0.60524568393094291</v>
      </c>
      <c r="BR40" s="140">
        <f t="shared" si="12"/>
        <v>3.3115098711855877</v>
      </c>
      <c r="BS40" s="141">
        <f t="shared" si="13"/>
        <v>0.62633944610227732</v>
      </c>
      <c r="BT40" s="142">
        <f>(RANK(BS40,$BS$6:$BS$71))</f>
        <v>35</v>
      </c>
      <c r="BV40" s="143">
        <f>L40+V40+AF40+AP40+AZ40+BJ40</f>
        <v>337.07</v>
      </c>
    </row>
    <row r="41" spans="1:74" s="88" customFormat="1" x14ac:dyDescent="0.25">
      <c r="A41" s="16">
        <v>8</v>
      </c>
      <c r="B41" s="136" t="s">
        <v>82</v>
      </c>
      <c r="C41" s="24">
        <v>42.77</v>
      </c>
      <c r="D41" s="17"/>
      <c r="E41" s="17">
        <v>2</v>
      </c>
      <c r="F41" s="17">
        <v>4</v>
      </c>
      <c r="G41" s="17">
        <v>5</v>
      </c>
      <c r="H41" s="17">
        <v>5</v>
      </c>
      <c r="I41" s="17"/>
      <c r="J41" s="17"/>
      <c r="K41" s="17"/>
      <c r="L41" s="42">
        <f t="shared" si="7"/>
        <v>81.77000000000001</v>
      </c>
      <c r="M41" s="26">
        <v>24.86</v>
      </c>
      <c r="N41" s="18"/>
      <c r="O41" s="18">
        <v>4</v>
      </c>
      <c r="P41" s="18">
        <v>5</v>
      </c>
      <c r="Q41" s="18">
        <v>2</v>
      </c>
      <c r="R41" s="18">
        <v>1</v>
      </c>
      <c r="S41" s="18"/>
      <c r="T41" s="18"/>
      <c r="U41" s="18"/>
      <c r="V41" s="35">
        <f t="shared" si="8"/>
        <v>38.86</v>
      </c>
      <c r="W41" s="40">
        <v>28.54</v>
      </c>
      <c r="X41" s="19"/>
      <c r="Y41" s="19">
        <v>7</v>
      </c>
      <c r="Z41" s="19">
        <v>3</v>
      </c>
      <c r="AA41" s="19"/>
      <c r="AB41" s="19">
        <v>4</v>
      </c>
      <c r="AC41" s="19"/>
      <c r="AD41" s="19"/>
      <c r="AE41" s="19"/>
      <c r="AF41" s="44">
        <f t="shared" si="9"/>
        <v>51.54</v>
      </c>
      <c r="AG41" s="29">
        <v>26.39</v>
      </c>
      <c r="AH41" s="20"/>
      <c r="AI41" s="20">
        <v>2</v>
      </c>
      <c r="AJ41" s="20">
        <v>2</v>
      </c>
      <c r="AK41" s="20">
        <v>3</v>
      </c>
      <c r="AL41" s="20">
        <v>3</v>
      </c>
      <c r="AM41" s="20"/>
      <c r="AN41" s="20"/>
      <c r="AO41" s="20"/>
      <c r="AP41" s="46">
        <f t="shared" si="10"/>
        <v>49.39</v>
      </c>
      <c r="AQ41" s="38">
        <v>27.17</v>
      </c>
      <c r="AR41" s="21"/>
      <c r="AS41" s="21">
        <v>4</v>
      </c>
      <c r="AT41" s="21">
        <v>8</v>
      </c>
      <c r="AU41" s="21">
        <v>3</v>
      </c>
      <c r="AV41" s="21">
        <v>3</v>
      </c>
      <c r="AW41" s="21"/>
      <c r="AX41" s="21"/>
      <c r="AY41" s="21"/>
      <c r="AZ41" s="48">
        <f>AQ41+AT41*1+AU41*2+AV41*5+AW41*10+AX41*10+AY41*3</f>
        <v>56.17</v>
      </c>
      <c r="BA41" s="33">
        <v>38.49</v>
      </c>
      <c r="BB41" s="22">
        <v>8</v>
      </c>
      <c r="BC41" s="22"/>
      <c r="BD41" s="22"/>
      <c r="BE41" s="22"/>
      <c r="BF41" s="22"/>
      <c r="BG41" s="22"/>
      <c r="BH41" s="22"/>
      <c r="BI41" s="22"/>
      <c r="BJ41" s="50">
        <f>BA41+BD41*1+BE41*2+BF41*5+BG41*10+BH41*10+BI41*3</f>
        <v>38.49</v>
      </c>
      <c r="BK41" s="89"/>
      <c r="BL41" s="137">
        <f>$BL$5/L41</f>
        <v>0.56695609636786104</v>
      </c>
      <c r="BM41" s="138">
        <f>$BM$5/V41</f>
        <v>0.57205352547606791</v>
      </c>
      <c r="BN41" s="138">
        <f>$BN$5/AF41</f>
        <v>0.65347303065580131</v>
      </c>
      <c r="BO41" s="138">
        <f>$BO$5/AP41</f>
        <v>0.47499493824660866</v>
      </c>
      <c r="BP41" s="138">
        <f>$BP$5/AZ41</f>
        <v>0.53498308705714792</v>
      </c>
      <c r="BQ41" s="139">
        <f t="shared" si="11"/>
        <v>0.47362951415952192</v>
      </c>
      <c r="BR41" s="140">
        <f t="shared" si="12"/>
        <v>3.276090191963009</v>
      </c>
      <c r="BS41" s="141">
        <f t="shared" si="13"/>
        <v>0.61964016295701896</v>
      </c>
      <c r="BT41" s="142">
        <f>(RANK(BS41,$BS$6:$BS$71))</f>
        <v>36</v>
      </c>
      <c r="BV41" s="143">
        <f>L41+V41+AF41+AP41+AZ41+BJ41</f>
        <v>316.22000000000003</v>
      </c>
    </row>
    <row r="42" spans="1:74" s="88" customFormat="1" x14ac:dyDescent="0.25">
      <c r="A42" s="16">
        <v>64</v>
      </c>
      <c r="B42" s="136" t="s">
        <v>33</v>
      </c>
      <c r="C42" s="24">
        <v>49</v>
      </c>
      <c r="D42" s="17"/>
      <c r="E42" s="17">
        <v>9</v>
      </c>
      <c r="F42" s="17">
        <v>1</v>
      </c>
      <c r="G42" s="17">
        <v>1</v>
      </c>
      <c r="H42" s="17">
        <v>5</v>
      </c>
      <c r="I42" s="17"/>
      <c r="J42" s="17">
        <v>1</v>
      </c>
      <c r="K42" s="17"/>
      <c r="L42" s="42">
        <f t="shared" si="7"/>
        <v>87</v>
      </c>
      <c r="M42" s="26">
        <v>35.729999999999997</v>
      </c>
      <c r="N42" s="18"/>
      <c r="O42" s="18">
        <v>8</v>
      </c>
      <c r="P42" s="18">
        <v>3</v>
      </c>
      <c r="Q42" s="18">
        <v>1</v>
      </c>
      <c r="R42" s="18"/>
      <c r="S42" s="18"/>
      <c r="T42" s="18"/>
      <c r="U42" s="18"/>
      <c r="V42" s="35">
        <f t="shared" si="8"/>
        <v>40.729999999999997</v>
      </c>
      <c r="W42" s="40">
        <v>48.89</v>
      </c>
      <c r="X42" s="19"/>
      <c r="Y42" s="19">
        <v>10</v>
      </c>
      <c r="Z42" s="19">
        <v>2</v>
      </c>
      <c r="AA42" s="19"/>
      <c r="AB42" s="19">
        <v>2</v>
      </c>
      <c r="AC42" s="19"/>
      <c r="AD42" s="19"/>
      <c r="AE42" s="19"/>
      <c r="AF42" s="44">
        <f t="shared" si="9"/>
        <v>60.89</v>
      </c>
      <c r="AG42" s="29">
        <v>41.1</v>
      </c>
      <c r="AH42" s="20"/>
      <c r="AI42" s="20">
        <v>7</v>
      </c>
      <c r="AJ42" s="20"/>
      <c r="AK42" s="20">
        <v>1</v>
      </c>
      <c r="AL42" s="20">
        <v>2</v>
      </c>
      <c r="AM42" s="20"/>
      <c r="AN42" s="20"/>
      <c r="AO42" s="20"/>
      <c r="AP42" s="46">
        <f t="shared" si="10"/>
        <v>53.1</v>
      </c>
      <c r="AQ42" s="38">
        <v>39.79</v>
      </c>
      <c r="AR42" s="21"/>
      <c r="AS42" s="21">
        <v>12</v>
      </c>
      <c r="AT42" s="21">
        <v>5</v>
      </c>
      <c r="AU42" s="21"/>
      <c r="AV42" s="21">
        <v>1</v>
      </c>
      <c r="AW42" s="21"/>
      <c r="AX42" s="21"/>
      <c r="AY42" s="21"/>
      <c r="AZ42" s="48">
        <f>AQ42+AT42*1+AU42*2+AV42*5+AW42*10+AX42*10+AY42*3</f>
        <v>49.79</v>
      </c>
      <c r="BA42" s="33">
        <v>36.880000000000003</v>
      </c>
      <c r="BB42" s="22">
        <v>8</v>
      </c>
      <c r="BC42" s="22"/>
      <c r="BD42" s="22"/>
      <c r="BE42" s="22"/>
      <c r="BF42" s="22"/>
      <c r="BG42" s="22"/>
      <c r="BH42" s="22"/>
      <c r="BI42" s="22"/>
      <c r="BJ42" s="50">
        <f>BA42+BD42*1+BE42*2+BF42*5+BG42*10+BH42*10+BI42*3</f>
        <v>36.880000000000003</v>
      </c>
      <c r="BK42" s="89"/>
      <c r="BL42" s="137">
        <f>$BL$5/L42</f>
        <v>0.53287356321839074</v>
      </c>
      <c r="BM42" s="138">
        <f>$BM$5/V42</f>
        <v>0.54578934446354044</v>
      </c>
      <c r="BN42" s="138">
        <f>$BN$5/AF42</f>
        <v>0.55312859254393165</v>
      </c>
      <c r="BO42" s="138">
        <f>$BO$5/AP42</f>
        <v>0.44180790960451977</v>
      </c>
      <c r="BP42" s="138">
        <f>$BP$5/AZ42</f>
        <v>0.60353484635468968</v>
      </c>
      <c r="BQ42" s="139">
        <f t="shared" si="11"/>
        <v>0.49430585683297179</v>
      </c>
      <c r="BR42" s="140">
        <f t="shared" si="12"/>
        <v>3.1714401130180443</v>
      </c>
      <c r="BS42" s="141">
        <f t="shared" si="13"/>
        <v>0.59984663220197343</v>
      </c>
      <c r="BT42" s="142">
        <f>(RANK(BS42,$BS$6:$BS$71))</f>
        <v>37</v>
      </c>
      <c r="BV42" s="143">
        <f>L42+V42+AF42+AP42+AZ42+BJ42</f>
        <v>328.39</v>
      </c>
    </row>
    <row r="43" spans="1:74" s="88" customFormat="1" x14ac:dyDescent="0.25">
      <c r="A43" s="16">
        <v>52</v>
      </c>
      <c r="B43" s="136" t="s">
        <v>87</v>
      </c>
      <c r="C43" s="24">
        <v>54.99</v>
      </c>
      <c r="D43" s="17"/>
      <c r="E43" s="17">
        <v>9</v>
      </c>
      <c r="F43" s="17">
        <v>4</v>
      </c>
      <c r="G43" s="17"/>
      <c r="H43" s="17">
        <v>3</v>
      </c>
      <c r="I43" s="17"/>
      <c r="J43" s="17"/>
      <c r="K43" s="17"/>
      <c r="L43" s="42">
        <f t="shared" si="7"/>
        <v>73.990000000000009</v>
      </c>
      <c r="M43" s="26">
        <v>36.83</v>
      </c>
      <c r="N43" s="18"/>
      <c r="O43" s="18">
        <v>12</v>
      </c>
      <c r="P43" s="18"/>
      <c r="Q43" s="18"/>
      <c r="R43" s="18"/>
      <c r="S43" s="18"/>
      <c r="T43" s="18"/>
      <c r="U43" s="18"/>
      <c r="V43" s="35">
        <f t="shared" si="8"/>
        <v>36.83</v>
      </c>
      <c r="W43" s="40">
        <v>44.38</v>
      </c>
      <c r="X43" s="19"/>
      <c r="Y43" s="19">
        <v>4</v>
      </c>
      <c r="Z43" s="19">
        <v>5</v>
      </c>
      <c r="AA43" s="19">
        <v>3</v>
      </c>
      <c r="AB43" s="19">
        <v>2</v>
      </c>
      <c r="AC43" s="19"/>
      <c r="AD43" s="19"/>
      <c r="AE43" s="19"/>
      <c r="AF43" s="44">
        <f t="shared" si="9"/>
        <v>65.38</v>
      </c>
      <c r="AG43" s="29">
        <v>42.71</v>
      </c>
      <c r="AH43" s="20"/>
      <c r="AI43" s="20">
        <v>8</v>
      </c>
      <c r="AJ43" s="20">
        <v>2</v>
      </c>
      <c r="AK43" s="20"/>
      <c r="AL43" s="20"/>
      <c r="AM43" s="20"/>
      <c r="AN43" s="20"/>
      <c r="AO43" s="20"/>
      <c r="AP43" s="46">
        <f t="shared" si="10"/>
        <v>44.71</v>
      </c>
      <c r="AQ43" s="38">
        <v>39.61</v>
      </c>
      <c r="AR43" s="21"/>
      <c r="AS43" s="21">
        <v>10</v>
      </c>
      <c r="AT43" s="21">
        <v>7</v>
      </c>
      <c r="AU43" s="21"/>
      <c r="AV43" s="21">
        <v>1</v>
      </c>
      <c r="AW43" s="21"/>
      <c r="AX43" s="21"/>
      <c r="AY43" s="21"/>
      <c r="AZ43" s="48">
        <f>AQ43+AT43*1+AU43*2+AV43*5+AW43*10+AX43*10+AY43*3</f>
        <v>51.61</v>
      </c>
      <c r="BA43" s="33">
        <v>57.89</v>
      </c>
      <c r="BB43" s="22">
        <v>8</v>
      </c>
      <c r="BC43" s="22"/>
      <c r="BD43" s="22"/>
      <c r="BE43" s="22"/>
      <c r="BF43" s="22"/>
      <c r="BG43" s="22"/>
      <c r="BH43" s="22"/>
      <c r="BI43" s="22"/>
      <c r="BJ43" s="50">
        <f>BA43+BD43*1+BE43*2+BF43*5+BG43*10+BH43*10+BI43*3</f>
        <v>57.89</v>
      </c>
      <c r="BK43" s="89"/>
      <c r="BL43" s="137">
        <f>$BL$5/L43</f>
        <v>0.62657115826463028</v>
      </c>
      <c r="BM43" s="138">
        <f>$BM$5/V43</f>
        <v>0.60358403475427647</v>
      </c>
      <c r="BN43" s="138">
        <f>$BN$5/AF43</f>
        <v>0.51514224533496489</v>
      </c>
      <c r="BO43" s="138">
        <f>$BO$5/AP43</f>
        <v>0.52471482889733845</v>
      </c>
      <c r="BP43" s="138">
        <f>$BP$5/AZ43</f>
        <v>0.58225150164696771</v>
      </c>
      <c r="BQ43" s="139">
        <f t="shared" si="11"/>
        <v>0.31490758334772845</v>
      </c>
      <c r="BR43" s="140">
        <f t="shared" si="12"/>
        <v>3.1671713522459064</v>
      </c>
      <c r="BS43" s="141">
        <f t="shared" si="13"/>
        <v>0.59903923818487315</v>
      </c>
      <c r="BT43" s="142">
        <f>(RANK(BS43,$BS$6:$BS$71))</f>
        <v>38</v>
      </c>
      <c r="BV43" s="143">
        <f>L43+V43+AF43+AP43+AZ43+BJ43</f>
        <v>330.40999999999997</v>
      </c>
    </row>
    <row r="44" spans="1:74" s="88" customFormat="1" x14ac:dyDescent="0.25">
      <c r="A44" s="16">
        <v>67</v>
      </c>
      <c r="B44" s="136" t="s">
        <v>123</v>
      </c>
      <c r="C44" s="24">
        <v>45.43</v>
      </c>
      <c r="D44" s="17"/>
      <c r="E44" s="17">
        <v>6</v>
      </c>
      <c r="F44" s="17">
        <v>6</v>
      </c>
      <c r="G44" s="17"/>
      <c r="H44" s="17">
        <v>4</v>
      </c>
      <c r="I44" s="17"/>
      <c r="J44" s="17"/>
      <c r="K44" s="17"/>
      <c r="L44" s="42">
        <f t="shared" si="7"/>
        <v>71.430000000000007</v>
      </c>
      <c r="M44" s="26">
        <v>29.26</v>
      </c>
      <c r="N44" s="18"/>
      <c r="O44" s="18">
        <v>9</v>
      </c>
      <c r="P44" s="18">
        <v>1</v>
      </c>
      <c r="Q44" s="18">
        <v>1</v>
      </c>
      <c r="R44" s="18">
        <v>1</v>
      </c>
      <c r="S44" s="18"/>
      <c r="T44" s="18"/>
      <c r="U44" s="18"/>
      <c r="V44" s="35">
        <f t="shared" si="8"/>
        <v>37.260000000000005</v>
      </c>
      <c r="W44" s="40">
        <v>34.74</v>
      </c>
      <c r="X44" s="19"/>
      <c r="Y44" s="19">
        <v>3</v>
      </c>
      <c r="Z44" s="19">
        <v>6</v>
      </c>
      <c r="AA44" s="19"/>
      <c r="AB44" s="19">
        <v>5</v>
      </c>
      <c r="AC44" s="19"/>
      <c r="AD44" s="19"/>
      <c r="AE44" s="19">
        <v>1</v>
      </c>
      <c r="AF44" s="44">
        <f t="shared" si="9"/>
        <v>68.740000000000009</v>
      </c>
      <c r="AG44" s="29">
        <v>37.74</v>
      </c>
      <c r="AH44" s="20"/>
      <c r="AI44" s="20">
        <v>7</v>
      </c>
      <c r="AJ44" s="20">
        <v>2</v>
      </c>
      <c r="AK44" s="20"/>
      <c r="AL44" s="20">
        <v>1</v>
      </c>
      <c r="AM44" s="20"/>
      <c r="AN44" s="20"/>
      <c r="AO44" s="20"/>
      <c r="AP44" s="46">
        <f t="shared" si="10"/>
        <v>44.74</v>
      </c>
      <c r="AQ44" s="38">
        <v>27.18</v>
      </c>
      <c r="AR44" s="21"/>
      <c r="AS44" s="21">
        <v>11</v>
      </c>
      <c r="AT44" s="21">
        <v>2</v>
      </c>
      <c r="AU44" s="21">
        <v>4</v>
      </c>
      <c r="AV44" s="21">
        <v>1</v>
      </c>
      <c r="AW44" s="21"/>
      <c r="AX44" s="21"/>
      <c r="AY44" s="21"/>
      <c r="AZ44" s="48">
        <f>AQ44+AT44*1+AU44*2+AV44*5+AW44*10+AX44*10+AY44*3</f>
        <v>42.18</v>
      </c>
      <c r="BA44" s="33">
        <v>100.32</v>
      </c>
      <c r="BB44" s="22">
        <v>8</v>
      </c>
      <c r="BC44" s="22"/>
      <c r="BD44" s="22"/>
      <c r="BE44" s="22"/>
      <c r="BF44" s="22"/>
      <c r="BG44" s="22"/>
      <c r="BH44" s="22"/>
      <c r="BI44" s="22"/>
      <c r="BJ44" s="50">
        <f>BA44+BD44*1+BE44*2+BF44*5+BG44*10+BH44*10+BI44*3</f>
        <v>100.32</v>
      </c>
      <c r="BK44" s="89"/>
      <c r="BL44" s="137">
        <f>$BL$5/L44</f>
        <v>0.64902701945961072</v>
      </c>
      <c r="BM44" s="138">
        <f>$BM$5/V44</f>
        <v>0.59661835748792269</v>
      </c>
      <c r="BN44" s="138">
        <f>$BN$5/AF44</f>
        <v>0.48996217631655509</v>
      </c>
      <c r="BO44" s="138">
        <f>$BO$5/AP44</f>
        <v>0.52436298614215471</v>
      </c>
      <c r="BP44" s="138">
        <f>$BP$5/AZ44</f>
        <v>0.71242294926505456</v>
      </c>
      <c r="BQ44" s="139">
        <f t="shared" si="11"/>
        <v>0.1817185007974482</v>
      </c>
      <c r="BR44" s="140">
        <f t="shared" si="12"/>
        <v>3.1541119894687459</v>
      </c>
      <c r="BS44" s="141">
        <f t="shared" si="13"/>
        <v>0.59656918845937834</v>
      </c>
      <c r="BT44" s="142">
        <f>(RANK(BS44,$BS$6:$BS$71))</f>
        <v>39</v>
      </c>
      <c r="BV44" s="143">
        <f>L44+V44+AF44+AP44+AZ44+BJ44</f>
        <v>364.67</v>
      </c>
    </row>
    <row r="45" spans="1:74" s="88" customFormat="1" x14ac:dyDescent="0.25">
      <c r="A45" s="16">
        <v>7</v>
      </c>
      <c r="B45" s="136" t="s">
        <v>67</v>
      </c>
      <c r="C45" s="24">
        <v>36.32</v>
      </c>
      <c r="D45" s="17"/>
      <c r="E45" s="17">
        <v>2</v>
      </c>
      <c r="F45" s="17">
        <v>2</v>
      </c>
      <c r="G45" s="17">
        <v>10</v>
      </c>
      <c r="H45" s="17">
        <v>2</v>
      </c>
      <c r="I45" s="17"/>
      <c r="J45" s="17"/>
      <c r="K45" s="17"/>
      <c r="L45" s="42">
        <f t="shared" si="7"/>
        <v>68.319999999999993</v>
      </c>
      <c r="M45" s="26">
        <v>20.079999999999998</v>
      </c>
      <c r="N45" s="18"/>
      <c r="O45" s="18">
        <v>4</v>
      </c>
      <c r="P45" s="18">
        <v>6</v>
      </c>
      <c r="Q45" s="18">
        <v>2</v>
      </c>
      <c r="R45" s="18"/>
      <c r="S45" s="18"/>
      <c r="T45" s="18"/>
      <c r="U45" s="18"/>
      <c r="V45" s="35">
        <f t="shared" si="8"/>
        <v>30.08</v>
      </c>
      <c r="W45" s="40">
        <v>35.07</v>
      </c>
      <c r="X45" s="19"/>
      <c r="Y45" s="19">
        <v>3</v>
      </c>
      <c r="Z45" s="19">
        <v>2</v>
      </c>
      <c r="AA45" s="19">
        <v>5</v>
      </c>
      <c r="AB45" s="19">
        <v>4</v>
      </c>
      <c r="AC45" s="19"/>
      <c r="AD45" s="19"/>
      <c r="AE45" s="19"/>
      <c r="AF45" s="44">
        <f t="shared" si="9"/>
        <v>67.069999999999993</v>
      </c>
      <c r="AG45" s="29">
        <v>43.65</v>
      </c>
      <c r="AH45" s="20"/>
      <c r="AI45" s="20">
        <v>1</v>
      </c>
      <c r="AJ45" s="20">
        <v>7</v>
      </c>
      <c r="AK45" s="20">
        <v>2</v>
      </c>
      <c r="AL45" s="20"/>
      <c r="AM45" s="20"/>
      <c r="AN45" s="20"/>
      <c r="AO45" s="20"/>
      <c r="AP45" s="46">
        <f t="shared" si="10"/>
        <v>54.65</v>
      </c>
      <c r="AQ45" s="38">
        <v>22.61</v>
      </c>
      <c r="AR45" s="21"/>
      <c r="AS45" s="21">
        <v>1</v>
      </c>
      <c r="AT45" s="21">
        <v>4</v>
      </c>
      <c r="AU45" s="21">
        <v>11</v>
      </c>
      <c r="AV45" s="21">
        <v>2</v>
      </c>
      <c r="AW45" s="21"/>
      <c r="AX45" s="21"/>
      <c r="AY45" s="21"/>
      <c r="AZ45" s="48">
        <f>AQ45+AT45*1+AU45*2+AV45*5+AW45*10+AX45*10+AY45*3</f>
        <v>58.61</v>
      </c>
      <c r="BA45" s="33">
        <v>62.46</v>
      </c>
      <c r="BB45" s="22">
        <v>8</v>
      </c>
      <c r="BC45" s="22"/>
      <c r="BD45" s="22"/>
      <c r="BE45" s="22"/>
      <c r="BF45" s="22"/>
      <c r="BG45" s="22"/>
      <c r="BH45" s="22"/>
      <c r="BI45" s="22"/>
      <c r="BJ45" s="50">
        <f>BA45+BD45*1+BE45*2+BF45*5+BG45*10+BH45*10+BI45*3</f>
        <v>62.46</v>
      </c>
      <c r="BK45" s="89"/>
      <c r="BL45" s="137">
        <f>$BL$5/L45</f>
        <v>0.6785714285714286</v>
      </c>
      <c r="BM45" s="138">
        <f>$BM$5/V45</f>
        <v>0.73902925531914898</v>
      </c>
      <c r="BN45" s="138">
        <f>$BN$5/AF45</f>
        <v>0.50216192038169083</v>
      </c>
      <c r="BO45" s="138">
        <f>$BO$5/AP45</f>
        <v>0.42927721866422691</v>
      </c>
      <c r="BP45" s="138">
        <f>$BP$5/AZ45</f>
        <v>0.51271114144343966</v>
      </c>
      <c r="BQ45" s="139">
        <f t="shared" si="11"/>
        <v>0.29186679474863914</v>
      </c>
      <c r="BR45" s="140">
        <f t="shared" si="12"/>
        <v>3.1536177591285743</v>
      </c>
      <c r="BS45" s="141">
        <f t="shared" si="13"/>
        <v>0.59647570966283192</v>
      </c>
      <c r="BT45" s="142">
        <f>(RANK(BS45,$BS$6:$BS$71))</f>
        <v>40</v>
      </c>
      <c r="BV45" s="143">
        <f>L45+V45+AF45+AP45+AZ45+BJ45</f>
        <v>341.18999999999994</v>
      </c>
    </row>
    <row r="46" spans="1:74" s="88" customFormat="1" x14ac:dyDescent="0.25">
      <c r="A46" s="16">
        <v>59</v>
      </c>
      <c r="B46" s="136" t="s">
        <v>14</v>
      </c>
      <c r="C46" s="24">
        <v>81.239999999999995</v>
      </c>
      <c r="D46" s="17"/>
      <c r="E46" s="17">
        <v>11</v>
      </c>
      <c r="F46" s="17">
        <v>3</v>
      </c>
      <c r="G46" s="17">
        <v>2</v>
      </c>
      <c r="H46" s="17"/>
      <c r="I46" s="17"/>
      <c r="J46" s="17"/>
      <c r="K46" s="17"/>
      <c r="L46" s="42">
        <f t="shared" si="7"/>
        <v>88.24</v>
      </c>
      <c r="M46" s="26">
        <v>64.34</v>
      </c>
      <c r="N46" s="18"/>
      <c r="O46" s="18">
        <v>10</v>
      </c>
      <c r="P46" s="18">
        <v>2</v>
      </c>
      <c r="Q46" s="18"/>
      <c r="R46" s="18"/>
      <c r="S46" s="18"/>
      <c r="T46" s="18"/>
      <c r="U46" s="18"/>
      <c r="V46" s="35">
        <f t="shared" si="8"/>
        <v>66.34</v>
      </c>
      <c r="W46" s="40">
        <v>60.65</v>
      </c>
      <c r="X46" s="19"/>
      <c r="Y46" s="19">
        <v>12</v>
      </c>
      <c r="Z46" s="19">
        <v>2</v>
      </c>
      <c r="AA46" s="19"/>
      <c r="AB46" s="19"/>
      <c r="AC46" s="19"/>
      <c r="AD46" s="19"/>
      <c r="AE46" s="19"/>
      <c r="AF46" s="44">
        <f t="shared" si="9"/>
        <v>62.65</v>
      </c>
      <c r="AG46" s="29">
        <v>55.01</v>
      </c>
      <c r="AH46" s="20"/>
      <c r="AI46" s="20">
        <v>10</v>
      </c>
      <c r="AJ46" s="20"/>
      <c r="AK46" s="20"/>
      <c r="AL46" s="20"/>
      <c r="AM46" s="20"/>
      <c r="AN46" s="20"/>
      <c r="AO46" s="20"/>
      <c r="AP46" s="46">
        <f t="shared" si="10"/>
        <v>55.01</v>
      </c>
      <c r="AQ46" s="38">
        <v>46.78</v>
      </c>
      <c r="AR46" s="21"/>
      <c r="AS46" s="21">
        <v>17</v>
      </c>
      <c r="AT46" s="21">
        <v>1</v>
      </c>
      <c r="AU46" s="21"/>
      <c r="AV46" s="21"/>
      <c r="AW46" s="21"/>
      <c r="AX46" s="21"/>
      <c r="AY46" s="21"/>
      <c r="AZ46" s="48">
        <f>AQ46+AT46*1+AU46*2+AV46*5+AW46*10+AX46*10+AY46*3</f>
        <v>47.78</v>
      </c>
      <c r="BA46" s="33">
        <v>26.04</v>
      </c>
      <c r="BB46" s="22">
        <v>8</v>
      </c>
      <c r="BC46" s="22"/>
      <c r="BD46" s="22"/>
      <c r="BE46" s="22"/>
      <c r="BF46" s="22"/>
      <c r="BG46" s="22"/>
      <c r="BH46" s="22"/>
      <c r="BI46" s="22"/>
      <c r="BJ46" s="50">
        <f>BA46+BD46*1+BE46*2+BF46*5+BG46*10+BH46*10+BI46*3</f>
        <v>26.04</v>
      </c>
      <c r="BK46" s="89"/>
      <c r="BL46" s="137">
        <f>$BL$5/L46</f>
        <v>0.52538531278331824</v>
      </c>
      <c r="BM46" s="138">
        <f>$BM$5/V46</f>
        <v>0.33509195055773289</v>
      </c>
      <c r="BN46" s="138">
        <f>$BN$5/AF46</f>
        <v>0.53758978451715878</v>
      </c>
      <c r="BO46" s="138">
        <f>$BO$5/AP46</f>
        <v>0.42646791492455921</v>
      </c>
      <c r="BP46" s="138">
        <f>$BP$5/AZ46</f>
        <v>0.62892423608204273</v>
      </c>
      <c r="BQ46" s="139">
        <f t="shared" si="11"/>
        <v>0.70007680491551461</v>
      </c>
      <c r="BR46" s="140">
        <f t="shared" si="12"/>
        <v>3.1535360037803262</v>
      </c>
      <c r="BS46" s="141">
        <f t="shared" si="13"/>
        <v>0.59646024644468376</v>
      </c>
      <c r="BT46" s="142">
        <f>(RANK(BS46,$BS$6:$BS$71))</f>
        <v>41</v>
      </c>
      <c r="BV46" s="143">
        <f>L46+V46+AF46+AP46+AZ46+BJ46</f>
        <v>346.06</v>
      </c>
    </row>
    <row r="47" spans="1:74" s="88" customFormat="1" x14ac:dyDescent="0.25">
      <c r="A47" s="16">
        <v>82</v>
      </c>
      <c r="B47" s="136" t="s">
        <v>88</v>
      </c>
      <c r="C47" s="24">
        <v>62.21</v>
      </c>
      <c r="D47" s="17"/>
      <c r="E47" s="17">
        <v>5</v>
      </c>
      <c r="F47" s="17">
        <v>9</v>
      </c>
      <c r="G47" s="17">
        <v>1</v>
      </c>
      <c r="H47" s="17">
        <v>1</v>
      </c>
      <c r="I47" s="17"/>
      <c r="J47" s="17">
        <v>1</v>
      </c>
      <c r="K47" s="17"/>
      <c r="L47" s="42">
        <f t="shared" si="7"/>
        <v>88.210000000000008</v>
      </c>
      <c r="M47" s="26">
        <v>33.619999999999997</v>
      </c>
      <c r="N47" s="18"/>
      <c r="O47" s="18">
        <v>10</v>
      </c>
      <c r="P47" s="18">
        <v>2</v>
      </c>
      <c r="Q47" s="18"/>
      <c r="R47" s="18"/>
      <c r="S47" s="18"/>
      <c r="T47" s="18"/>
      <c r="U47" s="18"/>
      <c r="V47" s="35">
        <f t="shared" si="8"/>
        <v>35.619999999999997</v>
      </c>
      <c r="W47" s="40">
        <v>35.200000000000003</v>
      </c>
      <c r="X47" s="19"/>
      <c r="Y47" s="19">
        <v>6</v>
      </c>
      <c r="Z47" s="19">
        <v>1</v>
      </c>
      <c r="AA47" s="19">
        <v>2</v>
      </c>
      <c r="AB47" s="19">
        <v>5</v>
      </c>
      <c r="AC47" s="19"/>
      <c r="AD47" s="19"/>
      <c r="AE47" s="19"/>
      <c r="AF47" s="44">
        <f t="shared" si="9"/>
        <v>65.2</v>
      </c>
      <c r="AG47" s="29">
        <v>44.88</v>
      </c>
      <c r="AH47" s="20"/>
      <c r="AI47" s="20">
        <v>4</v>
      </c>
      <c r="AJ47" s="20">
        <v>3</v>
      </c>
      <c r="AK47" s="20">
        <v>2</v>
      </c>
      <c r="AL47" s="20">
        <v>1</v>
      </c>
      <c r="AM47" s="20"/>
      <c r="AN47" s="20"/>
      <c r="AO47" s="20"/>
      <c r="AP47" s="46">
        <f t="shared" si="10"/>
        <v>56.88</v>
      </c>
      <c r="AQ47" s="38">
        <v>31.99</v>
      </c>
      <c r="AR47" s="21"/>
      <c r="AS47" s="21">
        <v>11</v>
      </c>
      <c r="AT47" s="21">
        <v>4</v>
      </c>
      <c r="AU47" s="21">
        <v>1</v>
      </c>
      <c r="AV47" s="21">
        <v>2</v>
      </c>
      <c r="AW47" s="21"/>
      <c r="AX47" s="21"/>
      <c r="AY47" s="21"/>
      <c r="AZ47" s="48">
        <f>AQ47+AT47*1+AU47*2+AV47*5+AW47*10+AX47*10+AY47*3</f>
        <v>47.989999999999995</v>
      </c>
      <c r="BA47" s="33">
        <v>40.950000000000003</v>
      </c>
      <c r="BB47" s="22">
        <v>8</v>
      </c>
      <c r="BC47" s="22"/>
      <c r="BD47" s="22"/>
      <c r="BE47" s="22"/>
      <c r="BF47" s="22"/>
      <c r="BG47" s="22"/>
      <c r="BH47" s="22"/>
      <c r="BI47" s="22"/>
      <c r="BJ47" s="50">
        <f>BA47+BD47*1+BE47*2+BF47*5+BG47*10+BH47*10+BI47*3</f>
        <v>40.950000000000003</v>
      </c>
      <c r="BK47" s="89"/>
      <c r="BL47" s="137">
        <f>$BL$5/L47</f>
        <v>0.52556399501190332</v>
      </c>
      <c r="BM47" s="138">
        <f>$BM$5/V47</f>
        <v>0.62408759124087598</v>
      </c>
      <c r="BN47" s="138">
        <f>$BN$5/AF47</f>
        <v>0.51656441717791413</v>
      </c>
      <c r="BO47" s="138">
        <f>$BO$5/AP47</f>
        <v>0.41244725738396626</v>
      </c>
      <c r="BP47" s="138">
        <f>$BP$5/AZ47</f>
        <v>0.62617211919149829</v>
      </c>
      <c r="BQ47" s="139">
        <f t="shared" si="11"/>
        <v>0.44517704517704515</v>
      </c>
      <c r="BR47" s="140">
        <f t="shared" si="12"/>
        <v>3.1500124251832036</v>
      </c>
      <c r="BS47" s="141">
        <f t="shared" si="13"/>
        <v>0.59579379628971885</v>
      </c>
      <c r="BT47" s="142">
        <f>(RANK(BS47,$BS$6:$BS$71))</f>
        <v>42</v>
      </c>
      <c r="BV47" s="143">
        <f>L47+V47+AF47+AP47+AZ47+BJ47</f>
        <v>334.85</v>
      </c>
    </row>
    <row r="48" spans="1:74" s="88" customFormat="1" x14ac:dyDescent="0.25">
      <c r="A48" s="16">
        <v>27</v>
      </c>
      <c r="B48" s="136" t="s">
        <v>105</v>
      </c>
      <c r="C48" s="24">
        <v>54.28</v>
      </c>
      <c r="D48" s="17"/>
      <c r="E48" s="17">
        <v>5</v>
      </c>
      <c r="F48" s="17">
        <v>6</v>
      </c>
      <c r="G48" s="17">
        <v>4</v>
      </c>
      <c r="H48" s="17">
        <v>1</v>
      </c>
      <c r="I48" s="17"/>
      <c r="J48" s="17"/>
      <c r="K48" s="17"/>
      <c r="L48" s="42">
        <f t="shared" si="7"/>
        <v>73.28</v>
      </c>
      <c r="M48" s="26">
        <v>27.02</v>
      </c>
      <c r="N48" s="18"/>
      <c r="O48" s="18">
        <v>5</v>
      </c>
      <c r="P48" s="18">
        <v>6</v>
      </c>
      <c r="Q48" s="18">
        <v>1</v>
      </c>
      <c r="R48" s="18"/>
      <c r="S48" s="18"/>
      <c r="T48" s="18"/>
      <c r="U48" s="18"/>
      <c r="V48" s="35">
        <f t="shared" si="8"/>
        <v>35.019999999999996</v>
      </c>
      <c r="W48" s="40">
        <v>39.96</v>
      </c>
      <c r="X48" s="19"/>
      <c r="Y48" s="19">
        <v>1</v>
      </c>
      <c r="Z48" s="19">
        <v>4</v>
      </c>
      <c r="AA48" s="19">
        <v>5</v>
      </c>
      <c r="AB48" s="19">
        <v>4</v>
      </c>
      <c r="AC48" s="19"/>
      <c r="AD48" s="19"/>
      <c r="AE48" s="19"/>
      <c r="AF48" s="44">
        <f t="shared" si="9"/>
        <v>73.960000000000008</v>
      </c>
      <c r="AG48" s="29">
        <v>47.25</v>
      </c>
      <c r="AH48" s="20"/>
      <c r="AI48" s="20">
        <v>1</v>
      </c>
      <c r="AJ48" s="20">
        <v>8</v>
      </c>
      <c r="AK48" s="20">
        <v>1</v>
      </c>
      <c r="AL48" s="20"/>
      <c r="AM48" s="20"/>
      <c r="AN48" s="20"/>
      <c r="AO48" s="20"/>
      <c r="AP48" s="46">
        <f t="shared" si="10"/>
        <v>57.25</v>
      </c>
      <c r="AQ48" s="38">
        <v>58.28</v>
      </c>
      <c r="AR48" s="21"/>
      <c r="AS48" s="21">
        <v>1</v>
      </c>
      <c r="AT48" s="21">
        <v>11</v>
      </c>
      <c r="AU48" s="21">
        <v>6</v>
      </c>
      <c r="AV48" s="21"/>
      <c r="AW48" s="21"/>
      <c r="AX48" s="21"/>
      <c r="AY48" s="21"/>
      <c r="AZ48" s="48">
        <f>AQ48+AT48*1+AU48*2+AV48*5+AW48*10+AX48*10+AY48*3</f>
        <v>81.28</v>
      </c>
      <c r="BA48" s="33">
        <v>31.46</v>
      </c>
      <c r="BB48" s="22">
        <v>8</v>
      </c>
      <c r="BC48" s="22"/>
      <c r="BD48" s="22"/>
      <c r="BE48" s="22"/>
      <c r="BF48" s="22"/>
      <c r="BG48" s="22"/>
      <c r="BH48" s="22"/>
      <c r="BI48" s="22"/>
      <c r="BJ48" s="50">
        <f>BA48+BD48*1+BE48*2+BF48*5+BG48*10+BH48*10+BI48*3</f>
        <v>31.46</v>
      </c>
      <c r="BK48" s="89"/>
      <c r="BL48" s="137">
        <f>$BL$5/L48</f>
        <v>0.63264192139737985</v>
      </c>
      <c r="BM48" s="138">
        <f>$BM$5/V48</f>
        <v>0.63478012564249009</v>
      </c>
      <c r="BN48" s="138">
        <f>$BN$5/AF48</f>
        <v>0.45538128718226062</v>
      </c>
      <c r="BO48" s="138">
        <f>$BO$5/AP48</f>
        <v>0.4097816593886463</v>
      </c>
      <c r="BP48" s="138">
        <f>$BP$5/AZ48</f>
        <v>0.36970964566929132</v>
      </c>
      <c r="BQ48" s="139">
        <f t="shared" si="11"/>
        <v>0.57946598855689768</v>
      </c>
      <c r="BR48" s="140">
        <f t="shared" si="12"/>
        <v>3.081760627836966</v>
      </c>
      <c r="BS48" s="141">
        <f t="shared" si="13"/>
        <v>0.58288464167197274</v>
      </c>
      <c r="BT48" s="142">
        <f>(RANK(BS48,$BS$6:$BS$71))</f>
        <v>43</v>
      </c>
      <c r="BV48" s="143">
        <f>L48+V48+AF48+AP48+AZ48+BJ48</f>
        <v>352.24999999999994</v>
      </c>
    </row>
    <row r="49" spans="1:74" s="88" customFormat="1" x14ac:dyDescent="0.25">
      <c r="A49" s="16">
        <v>80</v>
      </c>
      <c r="B49" s="136" t="s">
        <v>91</v>
      </c>
      <c r="C49" s="24">
        <v>69.12</v>
      </c>
      <c r="D49" s="17"/>
      <c r="E49" s="17">
        <v>8</v>
      </c>
      <c r="F49" s="17">
        <v>4</v>
      </c>
      <c r="G49" s="17">
        <v>2</v>
      </c>
      <c r="H49" s="17">
        <v>2</v>
      </c>
      <c r="I49" s="17"/>
      <c r="J49" s="17"/>
      <c r="K49" s="17"/>
      <c r="L49" s="42">
        <f t="shared" si="7"/>
        <v>87.12</v>
      </c>
      <c r="M49" s="26">
        <v>30.52</v>
      </c>
      <c r="N49" s="18"/>
      <c r="O49" s="18">
        <v>9</v>
      </c>
      <c r="P49" s="18">
        <v>3</v>
      </c>
      <c r="Q49" s="18"/>
      <c r="R49" s="18"/>
      <c r="S49" s="18"/>
      <c r="T49" s="18"/>
      <c r="U49" s="18"/>
      <c r="V49" s="35">
        <f t="shared" si="8"/>
        <v>33.519999999999996</v>
      </c>
      <c r="W49" s="40">
        <v>44.68</v>
      </c>
      <c r="X49" s="19"/>
      <c r="Y49" s="19">
        <v>8</v>
      </c>
      <c r="Z49" s="19">
        <v>3</v>
      </c>
      <c r="AA49" s="19">
        <v>1</v>
      </c>
      <c r="AB49" s="19">
        <v>2</v>
      </c>
      <c r="AC49" s="19"/>
      <c r="AD49" s="19"/>
      <c r="AE49" s="19"/>
      <c r="AF49" s="44">
        <f t="shared" si="9"/>
        <v>59.68</v>
      </c>
      <c r="AG49" s="29">
        <v>34.76</v>
      </c>
      <c r="AH49" s="20"/>
      <c r="AI49" s="20">
        <v>4</v>
      </c>
      <c r="AJ49" s="20">
        <v>1</v>
      </c>
      <c r="AK49" s="20">
        <v>1</v>
      </c>
      <c r="AL49" s="20">
        <v>4</v>
      </c>
      <c r="AM49" s="20"/>
      <c r="AN49" s="20"/>
      <c r="AO49" s="20"/>
      <c r="AP49" s="46">
        <f t="shared" si="10"/>
        <v>57.76</v>
      </c>
      <c r="AQ49" s="38">
        <v>46.36</v>
      </c>
      <c r="AR49" s="21"/>
      <c r="AS49" s="21">
        <v>12</v>
      </c>
      <c r="AT49" s="21">
        <v>2</v>
      </c>
      <c r="AU49" s="21"/>
      <c r="AV49" s="21">
        <v>4</v>
      </c>
      <c r="AW49" s="21"/>
      <c r="AX49" s="21"/>
      <c r="AY49" s="21"/>
      <c r="AZ49" s="48">
        <f>AQ49+AT49*1+AU49*2+AV49*5+AW49*10+AX49*10+AY49*3</f>
        <v>68.36</v>
      </c>
      <c r="BA49" s="33">
        <v>40.200000000000003</v>
      </c>
      <c r="BB49" s="22">
        <v>8</v>
      </c>
      <c r="BC49" s="22"/>
      <c r="BD49" s="22"/>
      <c r="BE49" s="22"/>
      <c r="BF49" s="22"/>
      <c r="BG49" s="22"/>
      <c r="BH49" s="22"/>
      <c r="BI49" s="22"/>
      <c r="BJ49" s="50">
        <f>BA49+BD49*1+BE49*2+BF49*5+BG49*10+BH49*10+BI49*3</f>
        <v>40.200000000000003</v>
      </c>
      <c r="BK49" s="89"/>
      <c r="BL49" s="137">
        <f>$BL$5/L49</f>
        <v>0.532139577594123</v>
      </c>
      <c r="BM49" s="138">
        <f>$BM$5/V49</f>
        <v>0.66318615751789989</v>
      </c>
      <c r="BN49" s="138">
        <f>$BN$5/AF49</f>
        <v>0.56434316353887404</v>
      </c>
      <c r="BO49" s="138">
        <f>$BO$5/AP49</f>
        <v>0.40616343490304713</v>
      </c>
      <c r="BP49" s="138">
        <f>$BP$5/AZ49</f>
        <v>0.43958455236980692</v>
      </c>
      <c r="BQ49" s="139">
        <f t="shared" si="11"/>
        <v>0.45348258706467659</v>
      </c>
      <c r="BR49" s="140">
        <f t="shared" si="12"/>
        <v>3.0588994729884273</v>
      </c>
      <c r="BS49" s="141">
        <f t="shared" si="13"/>
        <v>0.57856067960570057</v>
      </c>
      <c r="BT49" s="142">
        <f>(RANK(BS49,$BS$6:$BS$71))</f>
        <v>44</v>
      </c>
      <c r="BV49" s="143">
        <f>L49+V49+AF49+AP49+AZ49+BJ49</f>
        <v>346.64</v>
      </c>
    </row>
    <row r="50" spans="1:74" s="88" customFormat="1" x14ac:dyDescent="0.25">
      <c r="A50" s="16">
        <v>104</v>
      </c>
      <c r="B50" s="136" t="s">
        <v>120</v>
      </c>
      <c r="C50" s="24">
        <v>56.76</v>
      </c>
      <c r="D50" s="17"/>
      <c r="E50" s="17">
        <v>6</v>
      </c>
      <c r="F50" s="17">
        <v>4</v>
      </c>
      <c r="G50" s="17"/>
      <c r="H50" s="17">
        <v>6</v>
      </c>
      <c r="I50" s="17"/>
      <c r="J50" s="17"/>
      <c r="K50" s="17">
        <v>2</v>
      </c>
      <c r="L50" s="42">
        <f t="shared" si="7"/>
        <v>96.759999999999991</v>
      </c>
      <c r="M50" s="26">
        <v>33.200000000000003</v>
      </c>
      <c r="N50" s="18"/>
      <c r="O50" s="18">
        <v>12</v>
      </c>
      <c r="P50" s="18"/>
      <c r="Q50" s="18"/>
      <c r="R50" s="18"/>
      <c r="S50" s="18"/>
      <c r="T50" s="18"/>
      <c r="U50" s="18"/>
      <c r="V50" s="35">
        <f t="shared" si="8"/>
        <v>33.200000000000003</v>
      </c>
      <c r="W50" s="40">
        <v>50.34</v>
      </c>
      <c r="X50" s="19"/>
      <c r="Y50" s="19">
        <v>7</v>
      </c>
      <c r="Z50" s="19">
        <v>3</v>
      </c>
      <c r="AA50" s="19">
        <v>1</v>
      </c>
      <c r="AB50" s="19">
        <v>3</v>
      </c>
      <c r="AC50" s="19"/>
      <c r="AD50" s="19"/>
      <c r="AE50" s="19"/>
      <c r="AF50" s="44">
        <f t="shared" si="9"/>
        <v>70.34</v>
      </c>
      <c r="AG50" s="29">
        <v>36.090000000000003</v>
      </c>
      <c r="AH50" s="20"/>
      <c r="AI50" s="20">
        <v>6</v>
      </c>
      <c r="AJ50" s="20"/>
      <c r="AK50" s="20">
        <v>2</v>
      </c>
      <c r="AL50" s="20">
        <v>2</v>
      </c>
      <c r="AM50" s="20"/>
      <c r="AN50" s="20"/>
      <c r="AO50" s="20"/>
      <c r="AP50" s="46">
        <f t="shared" si="10"/>
        <v>50.09</v>
      </c>
      <c r="AQ50" s="38">
        <v>46.03</v>
      </c>
      <c r="AR50" s="21"/>
      <c r="AS50" s="21">
        <v>9</v>
      </c>
      <c r="AT50" s="21">
        <v>4</v>
      </c>
      <c r="AU50" s="21">
        <v>3</v>
      </c>
      <c r="AV50" s="21">
        <v>2</v>
      </c>
      <c r="AW50" s="21"/>
      <c r="AX50" s="21"/>
      <c r="AY50" s="21"/>
      <c r="AZ50" s="48">
        <f>AQ50+AT50*1+AU50*2+AV50*5+AW50*10+AX50*10+AY50*3</f>
        <v>66.03</v>
      </c>
      <c r="BA50" s="33">
        <v>38.549999999999997</v>
      </c>
      <c r="BB50" s="22">
        <v>8</v>
      </c>
      <c r="BC50" s="22"/>
      <c r="BD50" s="22"/>
      <c r="BE50" s="22"/>
      <c r="BF50" s="22"/>
      <c r="BG50" s="22"/>
      <c r="BH50" s="22"/>
      <c r="BI50" s="22"/>
      <c r="BJ50" s="50">
        <f>BA50+BD50*1+BE50*2+BF50*5+BG50*10+BH50*10+BI50*3</f>
        <v>38.549999999999997</v>
      </c>
      <c r="BK50" s="89"/>
      <c r="BL50" s="137">
        <f>$BL$5/L50</f>
        <v>0.47912360479537003</v>
      </c>
      <c r="BM50" s="138">
        <f>$BM$5/V50</f>
        <v>0.66957831325301198</v>
      </c>
      <c r="BN50" s="138">
        <f>$BN$5/AF50</f>
        <v>0.47881717372760874</v>
      </c>
      <c r="BO50" s="138">
        <f>$BO$5/AP50</f>
        <v>0.46835695747654221</v>
      </c>
      <c r="BP50" s="138">
        <f>$BP$5/AZ50</f>
        <v>0.45509616840829925</v>
      </c>
      <c r="BQ50" s="139">
        <f t="shared" si="11"/>
        <v>0.47289234760051885</v>
      </c>
      <c r="BR50" s="140">
        <f t="shared" si="12"/>
        <v>3.0238645652613512</v>
      </c>
      <c r="BS50" s="141">
        <f t="shared" si="13"/>
        <v>0.57193417219560339</v>
      </c>
      <c r="BT50" s="142">
        <f>(RANK(BS50,$BS$6:$BS$71))</f>
        <v>45</v>
      </c>
      <c r="BV50" s="143">
        <f>L50+V50+AF50+AP50+AZ50+BJ50</f>
        <v>354.96999999999997</v>
      </c>
    </row>
    <row r="51" spans="1:74" s="88" customFormat="1" x14ac:dyDescent="0.25">
      <c r="A51" s="16">
        <v>16</v>
      </c>
      <c r="B51" s="136" t="s">
        <v>25</v>
      </c>
      <c r="C51" s="24">
        <v>36.26</v>
      </c>
      <c r="D51" s="17"/>
      <c r="E51" s="17">
        <v>3</v>
      </c>
      <c r="F51" s="17">
        <v>4</v>
      </c>
      <c r="G51" s="17">
        <v>8</v>
      </c>
      <c r="H51" s="17">
        <v>14</v>
      </c>
      <c r="I51" s="17"/>
      <c r="J51" s="17"/>
      <c r="K51" s="17"/>
      <c r="L51" s="42">
        <f t="shared" si="7"/>
        <v>126.25999999999999</v>
      </c>
      <c r="M51" s="26">
        <v>29.01</v>
      </c>
      <c r="N51" s="18"/>
      <c r="O51" s="18">
        <v>11</v>
      </c>
      <c r="P51" s="18">
        <v>1</v>
      </c>
      <c r="Q51" s="18"/>
      <c r="R51" s="18"/>
      <c r="S51" s="18"/>
      <c r="T51" s="18"/>
      <c r="U51" s="18"/>
      <c r="V51" s="35">
        <f t="shared" si="8"/>
        <v>30.01</v>
      </c>
      <c r="W51" s="40">
        <v>34.69</v>
      </c>
      <c r="X51" s="19"/>
      <c r="Y51" s="19">
        <v>2</v>
      </c>
      <c r="Z51" s="19">
        <v>2</v>
      </c>
      <c r="AA51" s="19">
        <v>5</v>
      </c>
      <c r="AB51" s="19">
        <v>5</v>
      </c>
      <c r="AC51" s="19"/>
      <c r="AD51" s="19"/>
      <c r="AE51" s="19"/>
      <c r="AF51" s="44">
        <f t="shared" si="9"/>
        <v>71.69</v>
      </c>
      <c r="AG51" s="29">
        <v>36.9</v>
      </c>
      <c r="AH51" s="20"/>
      <c r="AI51" s="20">
        <v>6</v>
      </c>
      <c r="AJ51" s="20">
        <v>3</v>
      </c>
      <c r="AK51" s="20"/>
      <c r="AL51" s="20">
        <v>1</v>
      </c>
      <c r="AM51" s="20"/>
      <c r="AN51" s="20"/>
      <c r="AO51" s="20"/>
      <c r="AP51" s="46">
        <f t="shared" si="10"/>
        <v>44.9</v>
      </c>
      <c r="AQ51" s="38">
        <v>32.909999999999997</v>
      </c>
      <c r="AR51" s="21"/>
      <c r="AS51" s="21">
        <v>7</v>
      </c>
      <c r="AT51" s="21">
        <v>7</v>
      </c>
      <c r="AU51" s="21">
        <v>3</v>
      </c>
      <c r="AV51" s="21">
        <v>1</v>
      </c>
      <c r="AW51" s="21"/>
      <c r="AX51" s="21"/>
      <c r="AY51" s="21"/>
      <c r="AZ51" s="48">
        <f>AQ51+AT51*1+AU51*2+AV51*5+AW51*10+AX51*10+AY51*3</f>
        <v>50.91</v>
      </c>
      <c r="BA51" s="33">
        <v>59.23</v>
      </c>
      <c r="BB51" s="22">
        <v>8</v>
      </c>
      <c r="BC51" s="22"/>
      <c r="BD51" s="22"/>
      <c r="BE51" s="22"/>
      <c r="BF51" s="22"/>
      <c r="BG51" s="22"/>
      <c r="BH51" s="22"/>
      <c r="BI51" s="22"/>
      <c r="BJ51" s="50">
        <f>BA51+BD51*1+BE51*2+BF51*5+BG51*10+BH51*10+BI51*3</f>
        <v>59.23</v>
      </c>
      <c r="BK51" s="89"/>
      <c r="BL51" s="137">
        <f>$BL$5/L51</f>
        <v>0.36717883731981626</v>
      </c>
      <c r="BM51" s="138">
        <f>$BM$5/V51</f>
        <v>0.74075308230589798</v>
      </c>
      <c r="BN51" s="138">
        <f>$BN$5/AF51</f>
        <v>0.46980053005998046</v>
      </c>
      <c r="BO51" s="138">
        <f>$BO$5/AP51</f>
        <v>0.52249443207126955</v>
      </c>
      <c r="BP51" s="138">
        <f>$BP$5/AZ51</f>
        <v>0.59025731683362803</v>
      </c>
      <c r="BQ51" s="139">
        <f t="shared" si="11"/>
        <v>0.3077832179638697</v>
      </c>
      <c r="BR51" s="140">
        <f t="shared" si="12"/>
        <v>2.9982674165544618</v>
      </c>
      <c r="BS51" s="141">
        <f t="shared" si="13"/>
        <v>0.56709272386341691</v>
      </c>
      <c r="BT51" s="142">
        <f>(RANK(BS51,$BS$6:$BS$71))</f>
        <v>46</v>
      </c>
      <c r="BV51" s="143">
        <f>L51+V51+AF51+AP51+AZ51+BJ51</f>
        <v>383</v>
      </c>
    </row>
    <row r="52" spans="1:74" s="88" customFormat="1" x14ac:dyDescent="0.25">
      <c r="A52" s="16">
        <v>94</v>
      </c>
      <c r="B52" s="136" t="s">
        <v>109</v>
      </c>
      <c r="C52" s="24">
        <v>66.75</v>
      </c>
      <c r="D52" s="17"/>
      <c r="E52" s="17">
        <v>1</v>
      </c>
      <c r="F52" s="17"/>
      <c r="G52" s="17">
        <v>4</v>
      </c>
      <c r="H52" s="17">
        <v>11</v>
      </c>
      <c r="I52" s="17"/>
      <c r="J52" s="17"/>
      <c r="K52" s="17"/>
      <c r="L52" s="42">
        <f t="shared" si="7"/>
        <v>129.75</v>
      </c>
      <c r="M52" s="26">
        <v>35.1</v>
      </c>
      <c r="N52" s="18"/>
      <c r="O52" s="18">
        <v>7</v>
      </c>
      <c r="P52" s="18">
        <v>3</v>
      </c>
      <c r="Q52" s="18">
        <v>2</v>
      </c>
      <c r="R52" s="18"/>
      <c r="S52" s="18"/>
      <c r="T52" s="18"/>
      <c r="U52" s="18"/>
      <c r="V52" s="35">
        <f t="shared" si="8"/>
        <v>42.1</v>
      </c>
      <c r="W52" s="40">
        <v>42.35</v>
      </c>
      <c r="X52" s="19"/>
      <c r="Y52" s="19">
        <v>4</v>
      </c>
      <c r="Z52" s="19">
        <v>4</v>
      </c>
      <c r="AA52" s="19">
        <v>3</v>
      </c>
      <c r="AB52" s="19">
        <v>3</v>
      </c>
      <c r="AC52" s="19"/>
      <c r="AD52" s="19"/>
      <c r="AE52" s="19"/>
      <c r="AF52" s="44">
        <f t="shared" si="9"/>
        <v>67.349999999999994</v>
      </c>
      <c r="AG52" s="29">
        <v>35.25</v>
      </c>
      <c r="AH52" s="20"/>
      <c r="AI52" s="20">
        <v>3</v>
      </c>
      <c r="AJ52" s="20">
        <v>5</v>
      </c>
      <c r="AK52" s="20">
        <v>2</v>
      </c>
      <c r="AL52" s="20"/>
      <c r="AM52" s="20"/>
      <c r="AN52" s="20"/>
      <c r="AO52" s="20"/>
      <c r="AP52" s="46">
        <f t="shared" si="10"/>
        <v>44.25</v>
      </c>
      <c r="AQ52" s="38">
        <v>33.94</v>
      </c>
      <c r="AR52" s="21"/>
      <c r="AS52" s="21">
        <v>5</v>
      </c>
      <c r="AT52" s="21">
        <v>6</v>
      </c>
      <c r="AU52" s="21">
        <v>6</v>
      </c>
      <c r="AV52" s="21">
        <v>1</v>
      </c>
      <c r="AW52" s="21"/>
      <c r="AX52" s="21"/>
      <c r="AY52" s="21"/>
      <c r="AZ52" s="48">
        <f>AQ52+AT52*1+AU52*2+AV52*5+AW52*10+AX52*10+AY52*3</f>
        <v>56.94</v>
      </c>
      <c r="BA52" s="33">
        <v>36.96</v>
      </c>
      <c r="BB52" s="22">
        <v>8</v>
      </c>
      <c r="BC52" s="22"/>
      <c r="BD52" s="22"/>
      <c r="BE52" s="22"/>
      <c r="BF52" s="22"/>
      <c r="BG52" s="22"/>
      <c r="BH52" s="22"/>
      <c r="BI52" s="22"/>
      <c r="BJ52" s="50">
        <f>BA52+BD52*1+BE52*2+BF52*5+BG52*10+BH52*10+BI52*3</f>
        <v>36.96</v>
      </c>
      <c r="BK52" s="89"/>
      <c r="BL52" s="137">
        <f>$BL$5/L52</f>
        <v>0.35730250481695569</v>
      </c>
      <c r="BM52" s="138">
        <f>$BM$5/V52</f>
        <v>0.52802850356294539</v>
      </c>
      <c r="BN52" s="138">
        <f>$BN$5/AF52</f>
        <v>0.50007423904974024</v>
      </c>
      <c r="BO52" s="138">
        <f>$BO$5/AP52</f>
        <v>0.5301694915254237</v>
      </c>
      <c r="BP52" s="138">
        <f>$BP$5/AZ52</f>
        <v>0.52774850720056199</v>
      </c>
      <c r="BQ52" s="139">
        <f t="shared" si="11"/>
        <v>0.49323593073593075</v>
      </c>
      <c r="BR52" s="140">
        <f t="shared" si="12"/>
        <v>2.9365591768915578</v>
      </c>
      <c r="BS52" s="141">
        <f t="shared" si="13"/>
        <v>0.55542121867277339</v>
      </c>
      <c r="BT52" s="142">
        <f>(RANK(BS52,$BS$6:$BS$71))</f>
        <v>47</v>
      </c>
      <c r="BV52" s="143">
        <f>L52+V52+AF52+AP52+AZ52+BJ52</f>
        <v>377.34999999999997</v>
      </c>
    </row>
    <row r="53" spans="1:74" s="88" customFormat="1" x14ac:dyDescent="0.25">
      <c r="A53" s="16">
        <v>112</v>
      </c>
      <c r="B53" s="136" t="s">
        <v>127</v>
      </c>
      <c r="C53" s="24">
        <v>80.97</v>
      </c>
      <c r="D53" s="17"/>
      <c r="E53" s="17">
        <v>2</v>
      </c>
      <c r="F53" s="17">
        <v>9</v>
      </c>
      <c r="G53" s="17">
        <v>1</v>
      </c>
      <c r="H53" s="17">
        <v>4</v>
      </c>
      <c r="I53" s="17"/>
      <c r="J53" s="17"/>
      <c r="K53" s="17"/>
      <c r="L53" s="42">
        <f t="shared" si="7"/>
        <v>111.97</v>
      </c>
      <c r="M53" s="26">
        <v>36.04</v>
      </c>
      <c r="N53" s="18"/>
      <c r="O53" s="18">
        <v>7</v>
      </c>
      <c r="P53" s="18">
        <v>4</v>
      </c>
      <c r="Q53" s="18">
        <v>1</v>
      </c>
      <c r="R53" s="18"/>
      <c r="S53" s="18"/>
      <c r="T53" s="18"/>
      <c r="U53" s="18"/>
      <c r="V53" s="35">
        <f t="shared" si="8"/>
        <v>42.04</v>
      </c>
      <c r="W53" s="40">
        <v>38.1</v>
      </c>
      <c r="X53" s="19"/>
      <c r="Y53" s="19">
        <v>4</v>
      </c>
      <c r="Z53" s="19">
        <v>8</v>
      </c>
      <c r="AA53" s="19">
        <v>2</v>
      </c>
      <c r="AB53" s="19"/>
      <c r="AC53" s="19"/>
      <c r="AD53" s="19"/>
      <c r="AE53" s="19"/>
      <c r="AF53" s="44">
        <f t="shared" si="9"/>
        <v>50.1</v>
      </c>
      <c r="AG53" s="29">
        <v>48.26</v>
      </c>
      <c r="AH53" s="20"/>
      <c r="AI53" s="20">
        <v>5</v>
      </c>
      <c r="AJ53" s="20">
        <v>3</v>
      </c>
      <c r="AK53" s="20">
        <v>2</v>
      </c>
      <c r="AL53" s="20"/>
      <c r="AM53" s="20"/>
      <c r="AN53" s="20"/>
      <c r="AO53" s="20"/>
      <c r="AP53" s="46">
        <f t="shared" si="10"/>
        <v>55.26</v>
      </c>
      <c r="AQ53" s="38">
        <v>33.29</v>
      </c>
      <c r="AR53" s="21"/>
      <c r="AS53" s="21">
        <v>2</v>
      </c>
      <c r="AT53" s="21">
        <v>5</v>
      </c>
      <c r="AU53" s="21">
        <v>10</v>
      </c>
      <c r="AV53" s="21">
        <v>1</v>
      </c>
      <c r="AW53" s="21"/>
      <c r="AX53" s="21"/>
      <c r="AY53" s="21"/>
      <c r="AZ53" s="48">
        <f>AQ53+AT53*1+AU53*2+AV53*5+AW53*10+AX53*10+AY53*3</f>
        <v>63.29</v>
      </c>
      <c r="BA53" s="33">
        <v>44.68</v>
      </c>
      <c r="BB53" s="22">
        <v>8</v>
      </c>
      <c r="BC53" s="22"/>
      <c r="BD53" s="22"/>
      <c r="BE53" s="22"/>
      <c r="BF53" s="22"/>
      <c r="BG53" s="22"/>
      <c r="BH53" s="22"/>
      <c r="BI53" s="22"/>
      <c r="BJ53" s="50">
        <f>BA53+BD53*1+BE53*2+BF53*5+BG53*10+BH53*10+BI53*3</f>
        <v>44.68</v>
      </c>
      <c r="BK53" s="89"/>
      <c r="BL53" s="137">
        <f>$BL$5/L53</f>
        <v>0.41403947485933734</v>
      </c>
      <c r="BM53" s="138">
        <f>$BM$5/V53</f>
        <v>0.52878211227402472</v>
      </c>
      <c r="BN53" s="138">
        <f>$BN$5/AF53</f>
        <v>0.67225548902195609</v>
      </c>
      <c r="BO53" s="138">
        <f>$BO$5/AP53</f>
        <v>0.42453854505971772</v>
      </c>
      <c r="BP53" s="138">
        <f>$BP$5/AZ53</f>
        <v>0.47479854637383473</v>
      </c>
      <c r="BQ53" s="139">
        <f t="shared" si="11"/>
        <v>0.40801253357206807</v>
      </c>
      <c r="BR53" s="140">
        <f t="shared" si="12"/>
        <v>2.9224267011609388</v>
      </c>
      <c r="BS53" s="141">
        <f t="shared" si="13"/>
        <v>0.55274820021125792</v>
      </c>
      <c r="BT53" s="142">
        <f>(RANK(BS53,$BS$6:$BS$71))</f>
        <v>48</v>
      </c>
      <c r="BV53" s="143">
        <f>L53+V53+AF53+AP53+AZ53+BJ53</f>
        <v>367.34000000000003</v>
      </c>
    </row>
    <row r="54" spans="1:74" s="88" customFormat="1" x14ac:dyDescent="0.25">
      <c r="A54" s="16">
        <v>4</v>
      </c>
      <c r="B54" s="136" t="s">
        <v>32</v>
      </c>
      <c r="C54" s="24">
        <v>69.92</v>
      </c>
      <c r="D54" s="17"/>
      <c r="E54" s="17">
        <v>7</v>
      </c>
      <c r="F54" s="17">
        <v>8</v>
      </c>
      <c r="G54" s="17"/>
      <c r="H54" s="17">
        <v>1</v>
      </c>
      <c r="I54" s="17"/>
      <c r="J54" s="17"/>
      <c r="K54" s="17"/>
      <c r="L54" s="42">
        <f t="shared" si="7"/>
        <v>82.92</v>
      </c>
      <c r="M54" s="26">
        <v>41.8</v>
      </c>
      <c r="N54" s="18"/>
      <c r="O54" s="18">
        <v>8</v>
      </c>
      <c r="P54" s="18">
        <v>4</v>
      </c>
      <c r="Q54" s="18"/>
      <c r="R54" s="18"/>
      <c r="S54" s="18"/>
      <c r="T54" s="18"/>
      <c r="U54" s="18"/>
      <c r="V54" s="35">
        <f t="shared" si="8"/>
        <v>45.8</v>
      </c>
      <c r="W54" s="40">
        <v>57.56</v>
      </c>
      <c r="X54" s="19"/>
      <c r="Y54" s="19">
        <v>12</v>
      </c>
      <c r="Z54" s="19">
        <v>2</v>
      </c>
      <c r="AA54" s="19"/>
      <c r="AB54" s="19"/>
      <c r="AC54" s="19"/>
      <c r="AD54" s="19"/>
      <c r="AE54" s="19"/>
      <c r="AF54" s="44">
        <f t="shared" si="9"/>
        <v>59.56</v>
      </c>
      <c r="AG54" s="29">
        <v>47.75</v>
      </c>
      <c r="AH54" s="20"/>
      <c r="AI54" s="20">
        <v>7</v>
      </c>
      <c r="AJ54" s="20"/>
      <c r="AK54" s="20">
        <v>1</v>
      </c>
      <c r="AL54" s="20">
        <v>2</v>
      </c>
      <c r="AM54" s="20"/>
      <c r="AN54" s="20"/>
      <c r="AO54" s="20"/>
      <c r="AP54" s="46">
        <f t="shared" si="10"/>
        <v>59.75</v>
      </c>
      <c r="AQ54" s="38">
        <v>42.42</v>
      </c>
      <c r="AR54" s="21"/>
      <c r="AS54" s="21">
        <v>8</v>
      </c>
      <c r="AT54" s="21">
        <v>7</v>
      </c>
      <c r="AU54" s="21">
        <v>3</v>
      </c>
      <c r="AV54" s="21"/>
      <c r="AW54" s="21"/>
      <c r="AX54" s="21"/>
      <c r="AY54" s="21"/>
      <c r="AZ54" s="48">
        <f>AQ54+AT54*1+AU54*2+AV54*5+AW54*10+AX54*10+AY54*3</f>
        <v>55.42</v>
      </c>
      <c r="BA54" s="33">
        <v>48.85</v>
      </c>
      <c r="BB54" s="22">
        <v>8</v>
      </c>
      <c r="BC54" s="22"/>
      <c r="BD54" s="22"/>
      <c r="BE54" s="22"/>
      <c r="BF54" s="22"/>
      <c r="BG54" s="22"/>
      <c r="BH54" s="22"/>
      <c r="BI54" s="22"/>
      <c r="BJ54" s="50">
        <f>BA54+BD54*1+BE54*2+BF54*5+BG54*10+BH54*10+BI54*3</f>
        <v>48.85</v>
      </c>
      <c r="BK54" s="89"/>
      <c r="BL54" s="137">
        <f>$BL$5/L54</f>
        <v>0.55909310178485283</v>
      </c>
      <c r="BM54" s="138">
        <f>$BM$5/V54</f>
        <v>0.48537117903930133</v>
      </c>
      <c r="BN54" s="138">
        <f>$BN$5/AF54</f>
        <v>0.56548018804566824</v>
      </c>
      <c r="BO54" s="138">
        <f>$BO$5/AP54</f>
        <v>0.39263598326359833</v>
      </c>
      <c r="BP54" s="138">
        <f>$BP$5/AZ54</f>
        <v>0.5422230241789967</v>
      </c>
      <c r="BQ54" s="139">
        <f t="shared" si="11"/>
        <v>0.37318321392016379</v>
      </c>
      <c r="BR54" s="140">
        <f t="shared" si="12"/>
        <v>2.9179866902325817</v>
      </c>
      <c r="BS54" s="141">
        <f t="shared" si="13"/>
        <v>0.55190841591535311</v>
      </c>
      <c r="BT54" s="142">
        <f>(RANK(BS54,$BS$6:$BS$71))</f>
        <v>49</v>
      </c>
      <c r="BV54" s="143">
        <f>L54+V54+AF54+AP54+AZ54+BJ54</f>
        <v>352.3</v>
      </c>
    </row>
    <row r="55" spans="1:74" s="88" customFormat="1" x14ac:dyDescent="0.25">
      <c r="A55" s="16">
        <v>76</v>
      </c>
      <c r="B55" s="136" t="s">
        <v>30</v>
      </c>
      <c r="C55" s="24">
        <v>49.93</v>
      </c>
      <c r="D55" s="17"/>
      <c r="E55" s="17">
        <v>2</v>
      </c>
      <c r="F55" s="17">
        <v>5</v>
      </c>
      <c r="G55" s="17">
        <v>7</v>
      </c>
      <c r="H55" s="17">
        <v>2</v>
      </c>
      <c r="I55" s="17"/>
      <c r="J55" s="17"/>
      <c r="K55" s="17"/>
      <c r="L55" s="42">
        <f t="shared" si="7"/>
        <v>78.930000000000007</v>
      </c>
      <c r="M55" s="26">
        <v>53.61</v>
      </c>
      <c r="N55" s="18"/>
      <c r="O55" s="18">
        <v>10</v>
      </c>
      <c r="P55" s="18">
        <v>2</v>
      </c>
      <c r="Q55" s="18"/>
      <c r="R55" s="18"/>
      <c r="S55" s="18"/>
      <c r="T55" s="18"/>
      <c r="U55" s="18"/>
      <c r="V55" s="35">
        <f t="shared" si="8"/>
        <v>55.61</v>
      </c>
      <c r="W55" s="40">
        <v>53.77</v>
      </c>
      <c r="X55" s="19"/>
      <c r="Y55" s="19">
        <v>4</v>
      </c>
      <c r="Z55" s="19">
        <v>6</v>
      </c>
      <c r="AA55" s="19">
        <v>3</v>
      </c>
      <c r="AB55" s="19">
        <v>1</v>
      </c>
      <c r="AC55" s="19"/>
      <c r="AD55" s="19"/>
      <c r="AE55" s="19">
        <v>2</v>
      </c>
      <c r="AF55" s="44">
        <f t="shared" si="9"/>
        <v>76.77000000000001</v>
      </c>
      <c r="AG55" s="29">
        <v>42.4</v>
      </c>
      <c r="AH55" s="20"/>
      <c r="AI55" s="20">
        <v>5</v>
      </c>
      <c r="AJ55" s="20">
        <v>5</v>
      </c>
      <c r="AK55" s="20"/>
      <c r="AL55" s="20"/>
      <c r="AM55" s="20"/>
      <c r="AN55" s="20"/>
      <c r="AO55" s="20"/>
      <c r="AP55" s="46">
        <f t="shared" si="10"/>
        <v>47.4</v>
      </c>
      <c r="AQ55" s="38">
        <v>33.450000000000003</v>
      </c>
      <c r="AR55" s="21"/>
      <c r="AS55" s="21">
        <v>1</v>
      </c>
      <c r="AT55" s="21">
        <v>10</v>
      </c>
      <c r="AU55" s="21">
        <v>5</v>
      </c>
      <c r="AV55" s="21">
        <v>2</v>
      </c>
      <c r="AW55" s="21"/>
      <c r="AX55" s="21"/>
      <c r="AY55" s="21"/>
      <c r="AZ55" s="48">
        <f>AQ55+AT55*1+AU55*2+AV55*5+AW55*10+AX55*10+AY55*3</f>
        <v>63.45</v>
      </c>
      <c r="BA55" s="33">
        <v>36.770000000000003</v>
      </c>
      <c r="BB55" s="22">
        <v>8</v>
      </c>
      <c r="BC55" s="22"/>
      <c r="BD55" s="22"/>
      <c r="BE55" s="22"/>
      <c r="BF55" s="22"/>
      <c r="BG55" s="22"/>
      <c r="BH55" s="22"/>
      <c r="BI55" s="22"/>
      <c r="BJ55" s="50">
        <f>BA55+BD55*1+BE55*2+BF55*5+BG55*10+BH55*10+BI55*3</f>
        <v>36.770000000000003</v>
      </c>
      <c r="BK55" s="89"/>
      <c r="BL55" s="137">
        <f>$BL$5/L55</f>
        <v>0.58735588496135815</v>
      </c>
      <c r="BM55" s="138">
        <f>$BM$5/V55</f>
        <v>0.39974824671821618</v>
      </c>
      <c r="BN55" s="138">
        <f>$BN$5/AF55</f>
        <v>0.43871303894750546</v>
      </c>
      <c r="BO55" s="138">
        <f>$BO$5/AP55</f>
        <v>0.49493670886075952</v>
      </c>
      <c r="BP55" s="138">
        <f>$BP$5/AZ55</f>
        <v>0.47360126083530341</v>
      </c>
      <c r="BQ55" s="139">
        <f t="shared" si="11"/>
        <v>0.49578460701658961</v>
      </c>
      <c r="BR55" s="140">
        <f t="shared" si="12"/>
        <v>2.8901397473397323</v>
      </c>
      <c r="BS55" s="141">
        <f t="shared" si="13"/>
        <v>0.54664144119215696</v>
      </c>
      <c r="BT55" s="142">
        <f>(RANK(BS55,$BS$6:$BS$71))</f>
        <v>50</v>
      </c>
      <c r="BV55" s="143">
        <f>L55+V55+AF55+AP55+AZ55+BJ55</f>
        <v>358.93</v>
      </c>
    </row>
    <row r="56" spans="1:74" s="88" customFormat="1" x14ac:dyDescent="0.25">
      <c r="A56" s="16">
        <v>100</v>
      </c>
      <c r="B56" s="136" t="s">
        <v>115</v>
      </c>
      <c r="C56" s="24">
        <v>71.180000000000007</v>
      </c>
      <c r="D56" s="17"/>
      <c r="E56" s="17">
        <v>10</v>
      </c>
      <c r="F56" s="17">
        <v>4</v>
      </c>
      <c r="G56" s="17"/>
      <c r="H56" s="17">
        <v>2</v>
      </c>
      <c r="I56" s="17"/>
      <c r="J56" s="17"/>
      <c r="K56" s="17"/>
      <c r="L56" s="42">
        <f t="shared" si="7"/>
        <v>85.18</v>
      </c>
      <c r="M56" s="26">
        <v>33.22</v>
      </c>
      <c r="N56" s="18"/>
      <c r="O56" s="18">
        <v>7</v>
      </c>
      <c r="P56" s="18">
        <v>5</v>
      </c>
      <c r="Q56" s="18"/>
      <c r="R56" s="18"/>
      <c r="S56" s="18"/>
      <c r="T56" s="18"/>
      <c r="U56" s="18"/>
      <c r="V56" s="35">
        <f t="shared" si="8"/>
        <v>38.22</v>
      </c>
      <c r="W56" s="40">
        <v>50.71</v>
      </c>
      <c r="X56" s="19"/>
      <c r="Y56" s="19">
        <v>7</v>
      </c>
      <c r="Z56" s="19">
        <v>5</v>
      </c>
      <c r="AA56" s="19">
        <v>2</v>
      </c>
      <c r="AB56" s="19"/>
      <c r="AC56" s="19"/>
      <c r="AD56" s="19"/>
      <c r="AE56" s="19"/>
      <c r="AF56" s="44">
        <f t="shared" si="9"/>
        <v>59.71</v>
      </c>
      <c r="AG56" s="29">
        <v>41.1</v>
      </c>
      <c r="AH56" s="20"/>
      <c r="AI56" s="20">
        <v>3</v>
      </c>
      <c r="AJ56" s="20">
        <v>3</v>
      </c>
      <c r="AK56" s="20">
        <v>2</v>
      </c>
      <c r="AL56" s="20">
        <v>2</v>
      </c>
      <c r="AM56" s="20"/>
      <c r="AN56" s="20"/>
      <c r="AO56" s="20"/>
      <c r="AP56" s="46">
        <f t="shared" si="10"/>
        <v>58.1</v>
      </c>
      <c r="AQ56" s="38">
        <v>31.51</v>
      </c>
      <c r="AR56" s="21"/>
      <c r="AS56" s="21">
        <v>4</v>
      </c>
      <c r="AT56" s="21">
        <v>11</v>
      </c>
      <c r="AU56" s="21">
        <v>1</v>
      </c>
      <c r="AV56" s="21">
        <v>2</v>
      </c>
      <c r="AW56" s="21"/>
      <c r="AX56" s="21"/>
      <c r="AY56" s="21"/>
      <c r="AZ56" s="48">
        <f>AQ56+AT56*1+AU56*2+AV56*5+AW56*10+AX56*10+AY56*3</f>
        <v>54.510000000000005</v>
      </c>
      <c r="BA56" s="33">
        <v>66.98</v>
      </c>
      <c r="BB56" s="22">
        <v>8</v>
      </c>
      <c r="BC56" s="22"/>
      <c r="BD56" s="22"/>
      <c r="BE56" s="22"/>
      <c r="BF56" s="22"/>
      <c r="BG56" s="22"/>
      <c r="BH56" s="22"/>
      <c r="BI56" s="22">
        <v>3</v>
      </c>
      <c r="BJ56" s="50">
        <f>BA56+BD56*1+BE56*2+BF56*5+BG56*10+BH56*10+BI56*3</f>
        <v>75.98</v>
      </c>
      <c r="BK56" s="89"/>
      <c r="BL56" s="137">
        <f>$BL$5/L56</f>
        <v>0.54425921577835168</v>
      </c>
      <c r="BM56" s="138">
        <f>$BM$5/V56</f>
        <v>0.58163265306122447</v>
      </c>
      <c r="BN56" s="138">
        <f>$BN$5/AF56</f>
        <v>0.56405962150393563</v>
      </c>
      <c r="BO56" s="138">
        <f>$BO$5/AP56</f>
        <v>0.40378657487091224</v>
      </c>
      <c r="BP56" s="138">
        <f>$BP$5/AZ56</f>
        <v>0.55127499541368552</v>
      </c>
      <c r="BQ56" s="139">
        <f t="shared" si="11"/>
        <v>0.2399315609370887</v>
      </c>
      <c r="BR56" s="140">
        <f t="shared" si="12"/>
        <v>2.8849446215651984</v>
      </c>
      <c r="BS56" s="141">
        <f t="shared" si="13"/>
        <v>0.54565883436728646</v>
      </c>
      <c r="BT56" s="142">
        <f>(RANK(BS56,$BS$6:$BS$71))</f>
        <v>51</v>
      </c>
      <c r="BV56" s="143">
        <f>L56+V56+AF56+AP56+AZ56+BJ56</f>
        <v>371.70000000000005</v>
      </c>
    </row>
    <row r="57" spans="1:74" s="88" customFormat="1" x14ac:dyDescent="0.25">
      <c r="A57" s="16">
        <v>60</v>
      </c>
      <c r="B57" s="136" t="s">
        <v>89</v>
      </c>
      <c r="C57" s="24">
        <v>48.3</v>
      </c>
      <c r="D57" s="17"/>
      <c r="E57" s="17">
        <v>2</v>
      </c>
      <c r="F57" s="17">
        <v>4</v>
      </c>
      <c r="G57" s="17">
        <v>8</v>
      </c>
      <c r="H57" s="17">
        <v>2</v>
      </c>
      <c r="I57" s="17"/>
      <c r="J57" s="17"/>
      <c r="K57" s="17"/>
      <c r="L57" s="42">
        <f t="shared" si="7"/>
        <v>78.3</v>
      </c>
      <c r="M57" s="26">
        <v>39.56</v>
      </c>
      <c r="N57" s="18"/>
      <c r="O57" s="18">
        <v>9</v>
      </c>
      <c r="P57" s="18">
        <v>3</v>
      </c>
      <c r="Q57" s="18"/>
      <c r="R57" s="18"/>
      <c r="S57" s="18"/>
      <c r="T57" s="18"/>
      <c r="U57" s="18"/>
      <c r="V57" s="35">
        <f t="shared" si="8"/>
        <v>42.56</v>
      </c>
      <c r="W57" s="40">
        <v>60.15</v>
      </c>
      <c r="X57" s="19"/>
      <c r="Y57" s="19">
        <v>4</v>
      </c>
      <c r="Z57" s="19">
        <v>3</v>
      </c>
      <c r="AA57" s="19">
        <v>5</v>
      </c>
      <c r="AB57" s="19">
        <v>2</v>
      </c>
      <c r="AC57" s="19"/>
      <c r="AD57" s="19"/>
      <c r="AE57" s="19"/>
      <c r="AF57" s="44">
        <f t="shared" si="9"/>
        <v>83.15</v>
      </c>
      <c r="AG57" s="29">
        <v>35.590000000000003</v>
      </c>
      <c r="AH57" s="20"/>
      <c r="AI57" s="20">
        <v>4</v>
      </c>
      <c r="AJ57" s="20">
        <v>1</v>
      </c>
      <c r="AK57" s="20">
        <v>3</v>
      </c>
      <c r="AL57" s="20">
        <v>2</v>
      </c>
      <c r="AM57" s="20"/>
      <c r="AN57" s="20"/>
      <c r="AO57" s="20">
        <v>2</v>
      </c>
      <c r="AP57" s="46">
        <f t="shared" si="10"/>
        <v>58.59</v>
      </c>
      <c r="AQ57" s="38">
        <v>50.34</v>
      </c>
      <c r="AR57" s="21"/>
      <c r="AS57" s="21">
        <v>11</v>
      </c>
      <c r="AT57" s="21">
        <v>5</v>
      </c>
      <c r="AU57" s="21">
        <v>2</v>
      </c>
      <c r="AV57" s="21"/>
      <c r="AW57" s="21"/>
      <c r="AX57" s="21"/>
      <c r="AY57" s="21"/>
      <c r="AZ57" s="48">
        <f>AQ57+AT57*1+AU57*2+AV57*5+AW57*10+AX57*10+AY57*3</f>
        <v>59.34</v>
      </c>
      <c r="BA57" s="33">
        <v>47.76</v>
      </c>
      <c r="BB57" s="22">
        <v>8</v>
      </c>
      <c r="BC57" s="22"/>
      <c r="BD57" s="22"/>
      <c r="BE57" s="22"/>
      <c r="BF57" s="22"/>
      <c r="BG57" s="22"/>
      <c r="BH57" s="22"/>
      <c r="BI57" s="22"/>
      <c r="BJ57" s="50">
        <f>BA57+BD57*1+BE57*2+BF57*5+BG57*10+BH57*10+BI57*3</f>
        <v>47.76</v>
      </c>
      <c r="BK57" s="89"/>
      <c r="BL57" s="137">
        <f>$BL$5/L57</f>
        <v>0.59208173690932309</v>
      </c>
      <c r="BM57" s="138">
        <f>$BM$5/V57</f>
        <v>0.5223214285714286</v>
      </c>
      <c r="BN57" s="138">
        <f>$BN$5/AF57</f>
        <v>0.40505111244738423</v>
      </c>
      <c r="BO57" s="138">
        <f>$BO$5/AP57</f>
        <v>0.40040962621607784</v>
      </c>
      <c r="BP57" s="138">
        <f>$BP$5/AZ57</f>
        <v>0.50640377485675769</v>
      </c>
      <c r="BQ57" s="139">
        <f t="shared" si="11"/>
        <v>0.38170016750418762</v>
      </c>
      <c r="BR57" s="140">
        <f t="shared" si="12"/>
        <v>2.807967846505159</v>
      </c>
      <c r="BS57" s="141">
        <f t="shared" si="13"/>
        <v>0.53109943622888278</v>
      </c>
      <c r="BT57" s="142">
        <f>(RANK(BS57,$BS$6:$BS$71))</f>
        <v>52</v>
      </c>
      <c r="BV57" s="143">
        <f>L57+V57+AF57+AP57+AZ57+BJ57</f>
        <v>369.70000000000005</v>
      </c>
    </row>
    <row r="58" spans="1:74" s="88" customFormat="1" x14ac:dyDescent="0.25">
      <c r="A58" s="16">
        <v>75</v>
      </c>
      <c r="B58" s="136" t="s">
        <v>72</v>
      </c>
      <c r="C58" s="24">
        <v>58.9</v>
      </c>
      <c r="D58" s="17"/>
      <c r="E58" s="17">
        <v>1</v>
      </c>
      <c r="F58" s="17">
        <v>7</v>
      </c>
      <c r="G58" s="17">
        <v>6</v>
      </c>
      <c r="H58" s="17">
        <v>2</v>
      </c>
      <c r="I58" s="17"/>
      <c r="J58" s="17"/>
      <c r="K58" s="17"/>
      <c r="L58" s="42">
        <f t="shared" si="7"/>
        <v>87.9</v>
      </c>
      <c r="M58" s="26">
        <v>37.17</v>
      </c>
      <c r="N58" s="18"/>
      <c r="O58" s="18">
        <v>7</v>
      </c>
      <c r="P58" s="18">
        <v>5</v>
      </c>
      <c r="Q58" s="18"/>
      <c r="R58" s="18"/>
      <c r="S58" s="18"/>
      <c r="T58" s="18"/>
      <c r="U58" s="18"/>
      <c r="V58" s="35">
        <f t="shared" si="8"/>
        <v>42.17</v>
      </c>
      <c r="W58" s="40">
        <v>52.25</v>
      </c>
      <c r="X58" s="19"/>
      <c r="Y58" s="19">
        <v>2</v>
      </c>
      <c r="Z58" s="19">
        <v>3</v>
      </c>
      <c r="AA58" s="19">
        <v>6</v>
      </c>
      <c r="AB58" s="19">
        <v>3</v>
      </c>
      <c r="AC58" s="19"/>
      <c r="AD58" s="19"/>
      <c r="AE58" s="19"/>
      <c r="AF58" s="44">
        <f t="shared" si="9"/>
        <v>82.25</v>
      </c>
      <c r="AG58" s="29">
        <v>39.840000000000003</v>
      </c>
      <c r="AH58" s="20"/>
      <c r="AI58" s="20">
        <v>4</v>
      </c>
      <c r="AJ58" s="20">
        <v>6</v>
      </c>
      <c r="AK58" s="20"/>
      <c r="AL58" s="20"/>
      <c r="AM58" s="20"/>
      <c r="AN58" s="20"/>
      <c r="AO58" s="20"/>
      <c r="AP58" s="46">
        <f t="shared" si="10"/>
        <v>45.84</v>
      </c>
      <c r="AQ58" s="38">
        <v>36.479999999999997</v>
      </c>
      <c r="AR58" s="21"/>
      <c r="AS58" s="21">
        <v>5</v>
      </c>
      <c r="AT58" s="21">
        <v>3</v>
      </c>
      <c r="AU58" s="21">
        <v>8</v>
      </c>
      <c r="AV58" s="21">
        <v>2</v>
      </c>
      <c r="AW58" s="21"/>
      <c r="AX58" s="21"/>
      <c r="AY58" s="21"/>
      <c r="AZ58" s="48">
        <f>AQ58+AT58*1+AU58*2+AV58*5+AW58*10+AX58*10+AY58*3</f>
        <v>65.47999999999999</v>
      </c>
      <c r="BA58" s="33">
        <v>52.02</v>
      </c>
      <c r="BB58" s="22">
        <v>8</v>
      </c>
      <c r="BC58" s="22"/>
      <c r="BD58" s="22"/>
      <c r="BE58" s="22"/>
      <c r="BF58" s="22"/>
      <c r="BG58" s="22"/>
      <c r="BH58" s="22"/>
      <c r="BI58" s="22"/>
      <c r="BJ58" s="50">
        <f>BA58+BD58*1+BE58*2+BF58*5+BG58*10+BH58*10+BI58*3</f>
        <v>52.02</v>
      </c>
      <c r="BK58" s="89"/>
      <c r="BL58" s="137">
        <f>$BL$5/L58</f>
        <v>0.52741751990898744</v>
      </c>
      <c r="BM58" s="138">
        <f>$BM$5/V58</f>
        <v>0.52715200379416649</v>
      </c>
      <c r="BN58" s="138">
        <f>$BN$5/AF58</f>
        <v>0.40948328267477202</v>
      </c>
      <c r="BO58" s="138">
        <f>$BO$5/AP58</f>
        <v>0.51178010471204183</v>
      </c>
      <c r="BP58" s="138">
        <f>$BP$5/AZ58</f>
        <v>0.45891875381795977</v>
      </c>
      <c r="BQ58" s="139">
        <f t="shared" si="11"/>
        <v>0.35044213763936943</v>
      </c>
      <c r="BR58" s="140">
        <f t="shared" si="12"/>
        <v>2.7851938025472971</v>
      </c>
      <c r="BS58" s="141">
        <f t="shared" si="13"/>
        <v>0.52679195032881232</v>
      </c>
      <c r="BT58" s="142">
        <f>(RANK(BS58,$BS$6:$BS$71))</f>
        <v>53</v>
      </c>
      <c r="BV58" s="143">
        <f>L58+V58+AF58+AP58+AZ58+BJ58</f>
        <v>375.65999999999997</v>
      </c>
    </row>
    <row r="59" spans="1:74" s="88" customFormat="1" x14ac:dyDescent="0.25">
      <c r="A59" s="16">
        <v>3</v>
      </c>
      <c r="B59" s="136" t="s">
        <v>122</v>
      </c>
      <c r="C59" s="24">
        <v>50.64</v>
      </c>
      <c r="D59" s="17"/>
      <c r="E59" s="17">
        <v>3</v>
      </c>
      <c r="F59" s="17">
        <v>5</v>
      </c>
      <c r="G59" s="17"/>
      <c r="H59" s="17">
        <v>8</v>
      </c>
      <c r="I59" s="17"/>
      <c r="J59" s="17"/>
      <c r="K59" s="17"/>
      <c r="L59" s="42">
        <f t="shared" si="7"/>
        <v>95.64</v>
      </c>
      <c r="M59" s="26">
        <v>31.52</v>
      </c>
      <c r="N59" s="18"/>
      <c r="O59" s="18">
        <v>10</v>
      </c>
      <c r="P59" s="18">
        <v>2</v>
      </c>
      <c r="Q59" s="18"/>
      <c r="R59" s="18"/>
      <c r="S59" s="18"/>
      <c r="T59" s="18"/>
      <c r="U59" s="18"/>
      <c r="V59" s="35">
        <f t="shared" si="8"/>
        <v>33.519999999999996</v>
      </c>
      <c r="W59" s="40">
        <v>29.5</v>
      </c>
      <c r="X59" s="19"/>
      <c r="Y59" s="19">
        <v>5</v>
      </c>
      <c r="Z59" s="19">
        <v>2</v>
      </c>
      <c r="AA59" s="19">
        <v>2</v>
      </c>
      <c r="AB59" s="19">
        <v>5</v>
      </c>
      <c r="AC59" s="19"/>
      <c r="AD59" s="19"/>
      <c r="AE59" s="19"/>
      <c r="AF59" s="44">
        <f t="shared" si="9"/>
        <v>60.5</v>
      </c>
      <c r="AG59" s="29">
        <v>42.16</v>
      </c>
      <c r="AH59" s="20"/>
      <c r="AI59" s="20">
        <v>4</v>
      </c>
      <c r="AJ59" s="20">
        <v>1</v>
      </c>
      <c r="AK59" s="20">
        <v>3</v>
      </c>
      <c r="AL59" s="20">
        <v>2</v>
      </c>
      <c r="AM59" s="20"/>
      <c r="AN59" s="20">
        <v>1</v>
      </c>
      <c r="AO59" s="20"/>
      <c r="AP59" s="46">
        <f t="shared" si="10"/>
        <v>69.16</v>
      </c>
      <c r="AQ59" s="38">
        <v>48.64</v>
      </c>
      <c r="AR59" s="21"/>
      <c r="AS59" s="21">
        <v>3</v>
      </c>
      <c r="AT59" s="21">
        <v>4</v>
      </c>
      <c r="AU59" s="21">
        <v>5</v>
      </c>
      <c r="AV59" s="21">
        <v>6</v>
      </c>
      <c r="AW59" s="21"/>
      <c r="AX59" s="21"/>
      <c r="AY59" s="21"/>
      <c r="AZ59" s="48">
        <f>AQ59+AT59*1+AU59*2+AV59*5+AW59*10+AX59*10+AY59*3</f>
        <v>92.64</v>
      </c>
      <c r="BA59" s="33">
        <v>44.29</v>
      </c>
      <c r="BB59" s="22">
        <v>8</v>
      </c>
      <c r="BC59" s="22"/>
      <c r="BD59" s="22"/>
      <c r="BE59" s="22"/>
      <c r="BF59" s="22"/>
      <c r="BG59" s="22"/>
      <c r="BH59" s="22"/>
      <c r="BI59" s="22"/>
      <c r="BJ59" s="50">
        <f>BA59+BD59*1+BE59*2+BF59*5+BG59*10+BH59*10+BI59*3</f>
        <v>44.29</v>
      </c>
      <c r="BK59" s="89"/>
      <c r="BL59" s="137">
        <f>$BL$5/L59</f>
        <v>0.48473442074445838</v>
      </c>
      <c r="BM59" s="138">
        <f>$BM$5/V59</f>
        <v>0.66318615751789989</v>
      </c>
      <c r="BN59" s="138">
        <f>$BN$5/AF59</f>
        <v>0.5566942148760331</v>
      </c>
      <c r="BO59" s="138">
        <f>$BO$5/AP59</f>
        <v>0.3392134181607866</v>
      </c>
      <c r="BP59" s="138">
        <f>$BP$5/AZ59</f>
        <v>0.32437392055267705</v>
      </c>
      <c r="BQ59" s="139">
        <f t="shared" si="11"/>
        <v>0.4116053285165952</v>
      </c>
      <c r="BR59" s="140">
        <f t="shared" si="12"/>
        <v>2.7798074603684499</v>
      </c>
      <c r="BS59" s="141">
        <f t="shared" si="13"/>
        <v>0.52577317680614466</v>
      </c>
      <c r="BT59" s="142">
        <f>(RANK(BS59,$BS$6:$BS$71))</f>
        <v>54</v>
      </c>
      <c r="BV59" s="143">
        <f>L59+V59+AF59+AP59+AZ59+BJ59</f>
        <v>395.75</v>
      </c>
    </row>
    <row r="60" spans="1:74" s="88" customFormat="1" x14ac:dyDescent="0.25">
      <c r="A60" s="16">
        <v>113</v>
      </c>
      <c r="B60" s="136" t="s">
        <v>128</v>
      </c>
      <c r="C60" s="24">
        <v>54.49</v>
      </c>
      <c r="D60" s="17"/>
      <c r="E60" s="17">
        <v>2</v>
      </c>
      <c r="F60" s="17">
        <v>1</v>
      </c>
      <c r="G60" s="17">
        <v>3</v>
      </c>
      <c r="H60" s="17">
        <v>10</v>
      </c>
      <c r="I60" s="17"/>
      <c r="J60" s="17"/>
      <c r="K60" s="17"/>
      <c r="L60" s="42">
        <f t="shared" si="7"/>
        <v>111.49000000000001</v>
      </c>
      <c r="M60" s="26">
        <v>38.53</v>
      </c>
      <c r="N60" s="18"/>
      <c r="O60" s="18">
        <v>6</v>
      </c>
      <c r="P60" s="18">
        <v>3</v>
      </c>
      <c r="Q60" s="18">
        <v>2</v>
      </c>
      <c r="R60" s="18">
        <v>1</v>
      </c>
      <c r="S60" s="18"/>
      <c r="T60" s="18"/>
      <c r="U60" s="18"/>
      <c r="V60" s="35">
        <f t="shared" si="8"/>
        <v>50.53</v>
      </c>
      <c r="W60" s="40">
        <v>41.04</v>
      </c>
      <c r="X60" s="19"/>
      <c r="Y60" s="19">
        <v>6</v>
      </c>
      <c r="Z60" s="19">
        <v>5</v>
      </c>
      <c r="AA60" s="19"/>
      <c r="AB60" s="19">
        <v>3</v>
      </c>
      <c r="AC60" s="19"/>
      <c r="AD60" s="19"/>
      <c r="AE60" s="19"/>
      <c r="AF60" s="44">
        <f t="shared" si="9"/>
        <v>61.04</v>
      </c>
      <c r="AG60" s="29">
        <v>34.69</v>
      </c>
      <c r="AH60" s="20"/>
      <c r="AI60" s="20">
        <v>4</v>
      </c>
      <c r="AJ60" s="20">
        <v>2</v>
      </c>
      <c r="AK60" s="20">
        <v>1</v>
      </c>
      <c r="AL60" s="20">
        <v>3</v>
      </c>
      <c r="AM60" s="20"/>
      <c r="AN60" s="20"/>
      <c r="AO60" s="20"/>
      <c r="AP60" s="46">
        <f t="shared" si="10"/>
        <v>53.69</v>
      </c>
      <c r="AQ60" s="38">
        <v>34.68</v>
      </c>
      <c r="AR60" s="21"/>
      <c r="AS60" s="21">
        <v>5</v>
      </c>
      <c r="AT60" s="21">
        <v>6</v>
      </c>
      <c r="AU60" s="21">
        <v>1</v>
      </c>
      <c r="AV60" s="21">
        <v>6</v>
      </c>
      <c r="AW60" s="21"/>
      <c r="AX60" s="21"/>
      <c r="AY60" s="21"/>
      <c r="AZ60" s="48">
        <f>AQ60+AT60*1+AU60*2+AV60*5+AW60*10+AX60*10+AY60*3</f>
        <v>72.680000000000007</v>
      </c>
      <c r="BA60" s="33">
        <v>40.15</v>
      </c>
      <c r="BB60" s="22">
        <v>8</v>
      </c>
      <c r="BC60" s="22"/>
      <c r="BD60" s="22"/>
      <c r="BE60" s="22"/>
      <c r="BF60" s="22"/>
      <c r="BG60" s="22"/>
      <c r="BH60" s="22"/>
      <c r="BI60" s="22"/>
      <c r="BJ60" s="50">
        <f>BA60+BD60*1+BE60*2+BF60*5+BG60*10+BH60*10+BI60*3</f>
        <v>40.15</v>
      </c>
      <c r="BK60" s="89"/>
      <c r="BL60" s="137">
        <f>$BL$5/L60</f>
        <v>0.41582204682034257</v>
      </c>
      <c r="BM60" s="138">
        <f>$BM$5/V60</f>
        <v>0.43993667128438552</v>
      </c>
      <c r="BN60" s="138">
        <f>$BN$5/AF60</f>
        <v>0.5517693315858454</v>
      </c>
      <c r="BO60" s="138">
        <f>$BO$5/AP60</f>
        <v>0.43695287763084378</v>
      </c>
      <c r="BP60" s="138">
        <f>$BP$5/AZ60</f>
        <v>0.41345624656026414</v>
      </c>
      <c r="BQ60" s="139">
        <f t="shared" si="11"/>
        <v>0.45404732254047325</v>
      </c>
      <c r="BR60" s="140">
        <f t="shared" si="12"/>
        <v>2.7119844964221547</v>
      </c>
      <c r="BS60" s="141">
        <f t="shared" si="13"/>
        <v>0.51294513179840662</v>
      </c>
      <c r="BT60" s="142">
        <f>(RANK(BS60,$BS$6:$BS$71))</f>
        <v>55</v>
      </c>
      <c r="BV60" s="143">
        <f>L60+V60+AF60+AP60+AZ60+BJ60</f>
        <v>389.58</v>
      </c>
    </row>
    <row r="61" spans="1:74" s="88" customFormat="1" x14ac:dyDescent="0.25">
      <c r="A61" s="16">
        <v>91</v>
      </c>
      <c r="B61" s="136" t="s">
        <v>106</v>
      </c>
      <c r="C61" s="24">
        <v>67.760000000000005</v>
      </c>
      <c r="D61" s="17"/>
      <c r="E61" s="17">
        <v>7</v>
      </c>
      <c r="F61" s="17">
        <v>2</v>
      </c>
      <c r="G61" s="17">
        <v>1</v>
      </c>
      <c r="H61" s="17">
        <v>6</v>
      </c>
      <c r="I61" s="17"/>
      <c r="J61" s="17"/>
      <c r="K61" s="17"/>
      <c r="L61" s="42">
        <f t="shared" si="7"/>
        <v>101.76</v>
      </c>
      <c r="M61" s="26">
        <v>48.29</v>
      </c>
      <c r="N61" s="18"/>
      <c r="O61" s="18">
        <v>9</v>
      </c>
      <c r="P61" s="18">
        <v>3</v>
      </c>
      <c r="Q61" s="18"/>
      <c r="R61" s="18"/>
      <c r="S61" s="18"/>
      <c r="T61" s="18"/>
      <c r="U61" s="18"/>
      <c r="V61" s="35">
        <f t="shared" si="8"/>
        <v>51.29</v>
      </c>
      <c r="W61" s="40">
        <v>60.08</v>
      </c>
      <c r="X61" s="19"/>
      <c r="Y61" s="19">
        <v>5</v>
      </c>
      <c r="Z61" s="19">
        <v>4</v>
      </c>
      <c r="AA61" s="19">
        <v>3</v>
      </c>
      <c r="AB61" s="19">
        <v>2</v>
      </c>
      <c r="AC61" s="19"/>
      <c r="AD61" s="19"/>
      <c r="AE61" s="19"/>
      <c r="AF61" s="44">
        <f t="shared" si="9"/>
        <v>80.08</v>
      </c>
      <c r="AG61" s="29">
        <v>42.53</v>
      </c>
      <c r="AH61" s="20"/>
      <c r="AI61" s="20">
        <v>8</v>
      </c>
      <c r="AJ61" s="20"/>
      <c r="AK61" s="20">
        <v>2</v>
      </c>
      <c r="AL61" s="20"/>
      <c r="AM61" s="20"/>
      <c r="AN61" s="20"/>
      <c r="AO61" s="20"/>
      <c r="AP61" s="46">
        <f t="shared" si="10"/>
        <v>46.53</v>
      </c>
      <c r="AQ61" s="38">
        <v>52.84</v>
      </c>
      <c r="AR61" s="21"/>
      <c r="AS61" s="21">
        <v>12</v>
      </c>
      <c r="AT61" s="21">
        <v>6</v>
      </c>
      <c r="AU61" s="21"/>
      <c r="AV61" s="21"/>
      <c r="AW61" s="21"/>
      <c r="AX61" s="21"/>
      <c r="AY61" s="21"/>
      <c r="AZ61" s="48">
        <f>AQ61+AT61*1+AU61*2+AV61*5+AW61*10+AX61*10+AY61*3</f>
        <v>58.84</v>
      </c>
      <c r="BA61" s="33">
        <v>60.52</v>
      </c>
      <c r="BB61" s="22">
        <v>8</v>
      </c>
      <c r="BC61" s="22"/>
      <c r="BD61" s="22"/>
      <c r="BE61" s="22"/>
      <c r="BF61" s="22"/>
      <c r="BG61" s="22"/>
      <c r="BH61" s="22"/>
      <c r="BI61" s="22"/>
      <c r="BJ61" s="50">
        <f>BA61+BD61*1+BE61*2+BF61*5+BG61*10+BH61*10+BI61*3</f>
        <v>60.52</v>
      </c>
      <c r="BK61" s="89"/>
      <c r="BL61" s="137">
        <f>$BL$5/L61</f>
        <v>0.45558176100628928</v>
      </c>
      <c r="BM61" s="138">
        <f>$BM$5/V61</f>
        <v>0.43341782023786313</v>
      </c>
      <c r="BN61" s="138">
        <f>$BN$5/AF61</f>
        <v>0.4205794205794206</v>
      </c>
      <c r="BO61" s="138">
        <f>$BO$5/AP61</f>
        <v>0.50419084461637653</v>
      </c>
      <c r="BP61" s="138">
        <f>$BP$5/AZ61</f>
        <v>0.51070700203942898</v>
      </c>
      <c r="BQ61" s="139">
        <f t="shared" si="11"/>
        <v>0.30122273628552543</v>
      </c>
      <c r="BR61" s="140">
        <f t="shared" si="12"/>
        <v>2.6256995847649041</v>
      </c>
      <c r="BS61" s="141">
        <f t="shared" si="13"/>
        <v>0.49662519138553463</v>
      </c>
      <c r="BT61" s="142">
        <f>(RANK(BS61,$BS$6:$BS$71))</f>
        <v>56</v>
      </c>
      <c r="BV61" s="143">
        <f>L61+V61+AF61+AP61+AZ61+BJ61</f>
        <v>399.02</v>
      </c>
    </row>
    <row r="62" spans="1:74" s="88" customFormat="1" x14ac:dyDescent="0.25">
      <c r="A62" s="16">
        <v>92</v>
      </c>
      <c r="B62" s="136" t="s">
        <v>107</v>
      </c>
      <c r="C62" s="24">
        <v>52.15</v>
      </c>
      <c r="D62" s="17"/>
      <c r="E62" s="17">
        <v>1</v>
      </c>
      <c r="F62" s="17">
        <v>5</v>
      </c>
      <c r="G62" s="17">
        <v>2</v>
      </c>
      <c r="H62" s="17">
        <v>8</v>
      </c>
      <c r="I62" s="17"/>
      <c r="J62" s="17"/>
      <c r="K62" s="17"/>
      <c r="L62" s="42">
        <f t="shared" si="7"/>
        <v>101.15</v>
      </c>
      <c r="M62" s="26">
        <v>39.409999999999997</v>
      </c>
      <c r="N62" s="18"/>
      <c r="O62" s="18">
        <v>7</v>
      </c>
      <c r="P62" s="18">
        <v>1</v>
      </c>
      <c r="Q62" s="18">
        <v>2</v>
      </c>
      <c r="R62" s="18">
        <v>2</v>
      </c>
      <c r="S62" s="18"/>
      <c r="T62" s="18"/>
      <c r="U62" s="18"/>
      <c r="V62" s="35">
        <f t="shared" si="8"/>
        <v>54.41</v>
      </c>
      <c r="W62" s="40">
        <v>42.32</v>
      </c>
      <c r="X62" s="19"/>
      <c r="Y62" s="19">
        <v>7</v>
      </c>
      <c r="Z62" s="19">
        <v>1</v>
      </c>
      <c r="AA62" s="19">
        <v>1</v>
      </c>
      <c r="AB62" s="19">
        <v>5</v>
      </c>
      <c r="AC62" s="19"/>
      <c r="AD62" s="19"/>
      <c r="AE62" s="19"/>
      <c r="AF62" s="44">
        <f t="shared" si="9"/>
        <v>70.319999999999993</v>
      </c>
      <c r="AG62" s="29">
        <v>28.4</v>
      </c>
      <c r="AH62" s="20"/>
      <c r="AI62" s="20"/>
      <c r="AJ62" s="20">
        <v>1</v>
      </c>
      <c r="AK62" s="20">
        <v>3</v>
      </c>
      <c r="AL62" s="20">
        <v>6</v>
      </c>
      <c r="AM62" s="20"/>
      <c r="AN62" s="20"/>
      <c r="AO62" s="20">
        <v>2</v>
      </c>
      <c r="AP62" s="46">
        <f t="shared" si="10"/>
        <v>71.400000000000006</v>
      </c>
      <c r="AQ62" s="38">
        <v>21.65</v>
      </c>
      <c r="AR62" s="21"/>
      <c r="AS62" s="21">
        <v>4</v>
      </c>
      <c r="AT62" s="21">
        <v>7</v>
      </c>
      <c r="AU62" s="21">
        <v>5</v>
      </c>
      <c r="AV62" s="21">
        <v>2</v>
      </c>
      <c r="AW62" s="21"/>
      <c r="AX62" s="21"/>
      <c r="AY62" s="21"/>
      <c r="AZ62" s="48">
        <f>AQ62+AT62*1+AU62*2+AV62*5+AW62*10+AX62*10+AY62*3</f>
        <v>48.65</v>
      </c>
      <c r="BA62" s="33">
        <v>54.86</v>
      </c>
      <c r="BB62" s="22">
        <v>8</v>
      </c>
      <c r="BC62" s="22"/>
      <c r="BD62" s="22"/>
      <c r="BE62" s="22"/>
      <c r="BF62" s="22"/>
      <c r="BG62" s="22"/>
      <c r="BH62" s="22"/>
      <c r="BI62" s="22"/>
      <c r="BJ62" s="50">
        <f>BA62+BD62*1+BE62*2+BF62*5+BG62*10+BH62*10+BI62*3</f>
        <v>54.86</v>
      </c>
      <c r="BK62" s="89"/>
      <c r="BL62" s="137">
        <f>$BL$5/L62</f>
        <v>0.45832921403855659</v>
      </c>
      <c r="BM62" s="138">
        <f>$BM$5/V62</f>
        <v>0.40856460209520312</v>
      </c>
      <c r="BN62" s="138">
        <f>$BN$5/AF62</f>
        <v>0.47895335608646195</v>
      </c>
      <c r="BO62" s="138">
        <f>$BO$5/AP62</f>
        <v>0.32857142857142857</v>
      </c>
      <c r="BP62" s="138">
        <f>$BP$5/AZ62</f>
        <v>0.61767728674203493</v>
      </c>
      <c r="BQ62" s="139">
        <f t="shared" si="11"/>
        <v>0.33230040102078018</v>
      </c>
      <c r="BR62" s="140">
        <f t="shared" si="12"/>
        <v>2.6243962885544652</v>
      </c>
      <c r="BS62" s="141">
        <f t="shared" si="13"/>
        <v>0.49637868575568395</v>
      </c>
      <c r="BT62" s="142">
        <f>(RANK(BS62,$BS$6:$BS$71))</f>
        <v>57</v>
      </c>
      <c r="BV62" s="143">
        <f>L62+V62+AF62+AP62+AZ62+BJ62</f>
        <v>400.78999999999996</v>
      </c>
    </row>
    <row r="63" spans="1:74" s="88" customFormat="1" x14ac:dyDescent="0.25">
      <c r="A63" s="16">
        <v>57</v>
      </c>
      <c r="B63" s="136" t="s">
        <v>24</v>
      </c>
      <c r="C63" s="24">
        <v>43.78</v>
      </c>
      <c r="D63" s="17"/>
      <c r="E63" s="17">
        <v>3</v>
      </c>
      <c r="F63" s="17">
        <v>1</v>
      </c>
      <c r="G63" s="17">
        <v>7</v>
      </c>
      <c r="H63" s="17">
        <v>5</v>
      </c>
      <c r="I63" s="17"/>
      <c r="J63" s="17"/>
      <c r="K63" s="17"/>
      <c r="L63" s="42">
        <f t="shared" si="7"/>
        <v>83.78</v>
      </c>
      <c r="M63" s="26">
        <v>27.65</v>
      </c>
      <c r="N63" s="18"/>
      <c r="O63" s="18">
        <v>1</v>
      </c>
      <c r="P63" s="18">
        <v>3</v>
      </c>
      <c r="Q63" s="18">
        <v>7</v>
      </c>
      <c r="R63" s="18">
        <v>1</v>
      </c>
      <c r="S63" s="18"/>
      <c r="T63" s="18"/>
      <c r="U63" s="18"/>
      <c r="V63" s="35">
        <f t="shared" si="8"/>
        <v>49.65</v>
      </c>
      <c r="W63" s="40">
        <v>58.32</v>
      </c>
      <c r="X63" s="19"/>
      <c r="Y63" s="19">
        <v>1</v>
      </c>
      <c r="Z63" s="19">
        <v>4</v>
      </c>
      <c r="AA63" s="19">
        <v>3</v>
      </c>
      <c r="AB63" s="19">
        <v>6</v>
      </c>
      <c r="AC63" s="19"/>
      <c r="AD63" s="19"/>
      <c r="AE63" s="19">
        <v>8</v>
      </c>
      <c r="AF63" s="44">
        <f t="shared" si="9"/>
        <v>122.32</v>
      </c>
      <c r="AG63" s="29">
        <v>39.64</v>
      </c>
      <c r="AH63" s="20"/>
      <c r="AI63" s="20">
        <v>3</v>
      </c>
      <c r="AJ63" s="20">
        <v>4</v>
      </c>
      <c r="AK63" s="20">
        <v>3</v>
      </c>
      <c r="AL63" s="20"/>
      <c r="AM63" s="20"/>
      <c r="AN63" s="20">
        <v>1</v>
      </c>
      <c r="AO63" s="20"/>
      <c r="AP63" s="46">
        <f t="shared" si="10"/>
        <v>59.64</v>
      </c>
      <c r="AQ63" s="38">
        <v>23.86</v>
      </c>
      <c r="AR63" s="21"/>
      <c r="AS63" s="21">
        <v>3</v>
      </c>
      <c r="AT63" s="21">
        <v>10</v>
      </c>
      <c r="AU63" s="21">
        <v>5</v>
      </c>
      <c r="AV63" s="21"/>
      <c r="AW63" s="21"/>
      <c r="AX63" s="21"/>
      <c r="AY63" s="21"/>
      <c r="AZ63" s="48">
        <f>AQ63+AT63*1+AU63*2+AV63*5+AW63*10+AX63*10+AY63*3</f>
        <v>43.86</v>
      </c>
      <c r="BA63" s="33">
        <v>49.25</v>
      </c>
      <c r="BB63" s="22">
        <v>7</v>
      </c>
      <c r="BC63" s="22"/>
      <c r="BD63" s="22"/>
      <c r="BE63" s="22"/>
      <c r="BF63" s="22"/>
      <c r="BG63" s="22">
        <v>1</v>
      </c>
      <c r="BH63" s="22"/>
      <c r="BI63" s="22">
        <v>4</v>
      </c>
      <c r="BJ63" s="50">
        <f>BA63+BD63*1+BE63*2+BF63*5+BG63*10+BH63*10+BI63*3</f>
        <v>71.25</v>
      </c>
      <c r="BK63" s="89"/>
      <c r="BL63" s="137">
        <f>$BL$5/L63</f>
        <v>0.55335402243972309</v>
      </c>
      <c r="BM63" s="138">
        <f>$BM$5/V63</f>
        <v>0.44773413897280967</v>
      </c>
      <c r="BN63" s="138">
        <f>$BN$5/AF63</f>
        <v>0.27534336167429696</v>
      </c>
      <c r="BO63" s="138">
        <f>$BO$5/AP63</f>
        <v>0.39336016096579479</v>
      </c>
      <c r="BP63" s="138">
        <f>$BP$5/AZ63</f>
        <v>0.68513451892384858</v>
      </c>
      <c r="BQ63" s="139">
        <f t="shared" si="11"/>
        <v>0.25585964912280701</v>
      </c>
      <c r="BR63" s="140">
        <f t="shared" si="12"/>
        <v>2.6107858520992804</v>
      </c>
      <c r="BS63" s="141">
        <f t="shared" si="13"/>
        <v>0.49380440587666952</v>
      </c>
      <c r="BT63" s="142">
        <f>(RANK(BS63,$BS$6:$BS$71))</f>
        <v>58</v>
      </c>
      <c r="BV63" s="143">
        <f>L63+V63+AF63+AP63+AZ63+BJ63</f>
        <v>430.5</v>
      </c>
    </row>
    <row r="64" spans="1:74" s="88" customFormat="1" x14ac:dyDescent="0.25">
      <c r="A64" s="16">
        <v>77</v>
      </c>
      <c r="B64" s="136" t="s">
        <v>79</v>
      </c>
      <c r="C64" s="84">
        <v>9999</v>
      </c>
      <c r="D64" s="17"/>
      <c r="E64" s="17"/>
      <c r="F64" s="17"/>
      <c r="G64" s="17"/>
      <c r="H64" s="17"/>
      <c r="I64" s="17"/>
      <c r="J64" s="17"/>
      <c r="K64" s="17"/>
      <c r="L64" s="85">
        <f t="shared" si="7"/>
        <v>9999</v>
      </c>
      <c r="M64" s="26">
        <v>18.18</v>
      </c>
      <c r="N64" s="18"/>
      <c r="O64" s="18">
        <v>4</v>
      </c>
      <c r="P64" s="18"/>
      <c r="Q64" s="18">
        <v>2</v>
      </c>
      <c r="R64" s="18">
        <v>6</v>
      </c>
      <c r="S64" s="18"/>
      <c r="T64" s="18"/>
      <c r="U64" s="18"/>
      <c r="V64" s="35">
        <f t="shared" si="8"/>
        <v>52.18</v>
      </c>
      <c r="W64" s="40">
        <v>21.77</v>
      </c>
      <c r="X64" s="19"/>
      <c r="Y64" s="19">
        <v>4</v>
      </c>
      <c r="Z64" s="19">
        <v>3</v>
      </c>
      <c r="AA64" s="19">
        <v>3</v>
      </c>
      <c r="AB64" s="19">
        <v>4</v>
      </c>
      <c r="AC64" s="19"/>
      <c r="AD64" s="19"/>
      <c r="AE64" s="19">
        <v>6</v>
      </c>
      <c r="AF64" s="44">
        <f t="shared" si="9"/>
        <v>68.77</v>
      </c>
      <c r="AG64" s="29">
        <v>26.53</v>
      </c>
      <c r="AH64" s="20"/>
      <c r="AI64" s="20">
        <v>6</v>
      </c>
      <c r="AJ64" s="20">
        <v>1</v>
      </c>
      <c r="AK64" s="20"/>
      <c r="AL64" s="20">
        <v>3</v>
      </c>
      <c r="AM64" s="20"/>
      <c r="AN64" s="20"/>
      <c r="AO64" s="20"/>
      <c r="AP64" s="46">
        <f t="shared" si="10"/>
        <v>42.53</v>
      </c>
      <c r="AQ64" s="38">
        <v>24.36</v>
      </c>
      <c r="AR64" s="21"/>
      <c r="AS64" s="21">
        <v>5</v>
      </c>
      <c r="AT64" s="21">
        <v>8</v>
      </c>
      <c r="AU64" s="21">
        <v>3</v>
      </c>
      <c r="AV64" s="21">
        <v>2</v>
      </c>
      <c r="AW64" s="21"/>
      <c r="AX64" s="21"/>
      <c r="AY64" s="21"/>
      <c r="AZ64" s="48">
        <f>AQ64+AT64*1+AU64*2+AV64*5+AW64*10+AX64*10+AY64*3</f>
        <v>48.36</v>
      </c>
      <c r="BA64" s="33">
        <v>37.130000000000003</v>
      </c>
      <c r="BB64" s="22">
        <v>8</v>
      </c>
      <c r="BC64" s="22"/>
      <c r="BD64" s="22"/>
      <c r="BE64" s="22"/>
      <c r="BF64" s="22"/>
      <c r="BG64" s="22"/>
      <c r="BH64" s="22"/>
      <c r="BI64" s="22"/>
      <c r="BJ64" s="50">
        <f>BA64+BD64*1+BE64*2+BF64*5+BG64*10+BH64*10+BI64*3</f>
        <v>37.130000000000003</v>
      </c>
      <c r="BK64" s="89"/>
      <c r="BL64" s="137">
        <f>$BL$5/L64</f>
        <v>4.6364636463646367E-3</v>
      </c>
      <c r="BM64" s="138">
        <f>$BM$5/V64</f>
        <v>0.42602529704867764</v>
      </c>
      <c r="BN64" s="138">
        <f>$BN$5/AF64</f>
        <v>0.48974843681838015</v>
      </c>
      <c r="BO64" s="138">
        <f>$BO$5/AP64</f>
        <v>0.55161062779214676</v>
      </c>
      <c r="BP64" s="138">
        <f>$BP$5/AZ64</f>
        <v>0.6213813068651779</v>
      </c>
      <c r="BQ64" s="139">
        <f t="shared" si="11"/>
        <v>0.49097764610826822</v>
      </c>
      <c r="BR64" s="140">
        <f t="shared" si="12"/>
        <v>2.5843797782790157</v>
      </c>
      <c r="BS64" s="141">
        <f t="shared" si="13"/>
        <v>0.48880995733395716</v>
      </c>
      <c r="BT64" s="142">
        <f>(RANK(BS64,$BS$6:$BS$71))</f>
        <v>59</v>
      </c>
      <c r="BV64" s="143">
        <f>L64+V64+AF64+AP64+AZ64+BJ64</f>
        <v>10247.970000000001</v>
      </c>
    </row>
    <row r="65" spans="1:74" s="88" customFormat="1" x14ac:dyDescent="0.25">
      <c r="A65" s="16">
        <v>9</v>
      </c>
      <c r="B65" s="136" t="s">
        <v>28</v>
      </c>
      <c r="C65" s="24">
        <v>71.17</v>
      </c>
      <c r="D65" s="17"/>
      <c r="E65" s="17">
        <v>2</v>
      </c>
      <c r="F65" s="17">
        <v>6</v>
      </c>
      <c r="G65" s="17">
        <v>4</v>
      </c>
      <c r="H65" s="17">
        <v>4</v>
      </c>
      <c r="I65" s="17"/>
      <c r="J65" s="17"/>
      <c r="K65" s="17"/>
      <c r="L65" s="42">
        <f t="shared" si="7"/>
        <v>105.17</v>
      </c>
      <c r="M65" s="26">
        <v>47.06</v>
      </c>
      <c r="N65" s="18"/>
      <c r="O65" s="18">
        <v>4</v>
      </c>
      <c r="P65" s="18">
        <v>6</v>
      </c>
      <c r="Q65" s="18">
        <v>2</v>
      </c>
      <c r="R65" s="18"/>
      <c r="S65" s="18"/>
      <c r="T65" s="18"/>
      <c r="U65" s="18"/>
      <c r="V65" s="35">
        <f t="shared" si="8"/>
        <v>57.06</v>
      </c>
      <c r="W65" s="40">
        <v>42.01</v>
      </c>
      <c r="X65" s="19"/>
      <c r="Y65" s="19">
        <v>5</v>
      </c>
      <c r="Z65" s="19">
        <v>6</v>
      </c>
      <c r="AA65" s="19"/>
      <c r="AB65" s="19">
        <v>3</v>
      </c>
      <c r="AC65" s="19"/>
      <c r="AD65" s="19"/>
      <c r="AE65" s="19"/>
      <c r="AF65" s="44">
        <f t="shared" si="9"/>
        <v>63.01</v>
      </c>
      <c r="AG65" s="29">
        <v>35.979999999999997</v>
      </c>
      <c r="AH65" s="20"/>
      <c r="AI65" s="20">
        <v>1</v>
      </c>
      <c r="AJ65" s="20">
        <v>3</v>
      </c>
      <c r="AK65" s="20">
        <v>4</v>
      </c>
      <c r="AL65" s="20">
        <v>2</v>
      </c>
      <c r="AM65" s="20"/>
      <c r="AN65" s="20"/>
      <c r="AO65" s="20"/>
      <c r="AP65" s="46">
        <f t="shared" si="10"/>
        <v>56.98</v>
      </c>
      <c r="AQ65" s="38">
        <v>59.5</v>
      </c>
      <c r="AR65" s="21"/>
      <c r="AS65" s="21">
        <v>4</v>
      </c>
      <c r="AT65" s="21">
        <v>5</v>
      </c>
      <c r="AU65" s="21">
        <v>6</v>
      </c>
      <c r="AV65" s="21">
        <v>3</v>
      </c>
      <c r="AW65" s="21"/>
      <c r="AX65" s="21"/>
      <c r="AY65" s="21"/>
      <c r="AZ65" s="48">
        <f>AQ65+AT65*1+AU65*2+AV65*5+AW65*10+AX65*10+AY65*3</f>
        <v>91.5</v>
      </c>
      <c r="BA65" s="33">
        <v>39.69</v>
      </c>
      <c r="BB65" s="22">
        <v>8</v>
      </c>
      <c r="BC65" s="22"/>
      <c r="BD65" s="22"/>
      <c r="BE65" s="22"/>
      <c r="BF65" s="22"/>
      <c r="BG65" s="22"/>
      <c r="BH65" s="22"/>
      <c r="BI65" s="22"/>
      <c r="BJ65" s="50">
        <f>BA65+BD65*1+BE65*2+BF65*5+BG65*10+BH65*10+BI65*3</f>
        <v>39.69</v>
      </c>
      <c r="BK65" s="89"/>
      <c r="BL65" s="137">
        <f>$BL$5/L65</f>
        <v>0.44081011695350386</v>
      </c>
      <c r="BM65" s="138">
        <f>$BM$5/V65</f>
        <v>0.38958990536277599</v>
      </c>
      <c r="BN65" s="138">
        <f>$BN$5/AF65</f>
        <v>0.5345183304237423</v>
      </c>
      <c r="BO65" s="138">
        <f>$BO$5/AP65</f>
        <v>0.41172341172341176</v>
      </c>
      <c r="BP65" s="138">
        <f>$BP$5/AZ65</f>
        <v>0.32841530054644807</v>
      </c>
      <c r="BQ65" s="139">
        <f t="shared" si="11"/>
        <v>0.45930964978584032</v>
      </c>
      <c r="BR65" s="140">
        <f t="shared" si="12"/>
        <v>2.5643667147957228</v>
      </c>
      <c r="BS65" s="141">
        <f t="shared" si="13"/>
        <v>0.48502468367193191</v>
      </c>
      <c r="BT65" s="142">
        <f>(RANK(BS65,$BS$6:$BS$71))</f>
        <v>60</v>
      </c>
      <c r="BV65" s="143">
        <f>L65+V65+AF65+AP65+AZ65+BJ65</f>
        <v>413.41</v>
      </c>
    </row>
    <row r="66" spans="1:74" s="88" customFormat="1" x14ac:dyDescent="0.25">
      <c r="A66" s="16">
        <v>34</v>
      </c>
      <c r="B66" s="136" t="s">
        <v>77</v>
      </c>
      <c r="C66" s="24">
        <v>58.66</v>
      </c>
      <c r="D66" s="17"/>
      <c r="E66" s="17">
        <v>3</v>
      </c>
      <c r="F66" s="17">
        <v>2</v>
      </c>
      <c r="G66" s="17">
        <v>9</v>
      </c>
      <c r="H66" s="17">
        <v>2</v>
      </c>
      <c r="I66" s="17"/>
      <c r="J66" s="17"/>
      <c r="K66" s="17"/>
      <c r="L66" s="42">
        <f t="shared" ref="L66:L71" si="14">C66+F66*1+G66*2+H66*5+I66*10+J66*10+K66*3</f>
        <v>88.66</v>
      </c>
      <c r="M66" s="26">
        <v>38.44</v>
      </c>
      <c r="N66" s="18"/>
      <c r="O66" s="18">
        <v>9</v>
      </c>
      <c r="P66" s="18"/>
      <c r="Q66" s="18">
        <v>3</v>
      </c>
      <c r="R66" s="18"/>
      <c r="S66" s="18"/>
      <c r="T66" s="18"/>
      <c r="U66" s="18"/>
      <c r="V66" s="35">
        <f t="shared" ref="V66:V71" si="15">M66+P66*1+Q66*2+R66*5+S66*10+T66*10+U66*3</f>
        <v>44.44</v>
      </c>
      <c r="W66" s="40">
        <v>45.34</v>
      </c>
      <c r="X66" s="19"/>
      <c r="Y66" s="19">
        <v>7</v>
      </c>
      <c r="Z66" s="19">
        <v>2</v>
      </c>
      <c r="AA66" s="19">
        <v>2</v>
      </c>
      <c r="AB66" s="19">
        <v>3</v>
      </c>
      <c r="AC66" s="19"/>
      <c r="AD66" s="19">
        <v>1</v>
      </c>
      <c r="AE66" s="19"/>
      <c r="AF66" s="44">
        <f t="shared" ref="AF66:AF71" si="16">W66+Z66*1+AA66*2+AB66*5+AC66*10+AD66*10+AE66*3</f>
        <v>76.34</v>
      </c>
      <c r="AG66" s="29">
        <v>57</v>
      </c>
      <c r="AH66" s="20"/>
      <c r="AI66" s="20">
        <v>2</v>
      </c>
      <c r="AJ66" s="20">
        <v>4</v>
      </c>
      <c r="AK66" s="20"/>
      <c r="AL66" s="20">
        <v>4</v>
      </c>
      <c r="AM66" s="20"/>
      <c r="AN66" s="20"/>
      <c r="AO66" s="20"/>
      <c r="AP66" s="46">
        <f t="shared" ref="AP66:AP71" si="17">AG66+AJ66*1+AK66*2+AL66*5+AM66*10+AN66*10+AO66*3</f>
        <v>81</v>
      </c>
      <c r="AQ66" s="38">
        <v>25.09</v>
      </c>
      <c r="AR66" s="21"/>
      <c r="AS66" s="21">
        <v>1</v>
      </c>
      <c r="AT66" s="21">
        <v>6</v>
      </c>
      <c r="AU66" s="21">
        <v>11</v>
      </c>
      <c r="AV66" s="21"/>
      <c r="AW66" s="21"/>
      <c r="AX66" s="21"/>
      <c r="AY66" s="21">
        <v>3</v>
      </c>
      <c r="AZ66" s="48">
        <f>AQ66+AT66*1+AU66*2+AV66*5+AW66*10+AX66*10+AY66*3</f>
        <v>62.09</v>
      </c>
      <c r="BA66" s="33">
        <v>62.5</v>
      </c>
      <c r="BB66" s="22">
        <v>8</v>
      </c>
      <c r="BC66" s="22"/>
      <c r="BD66" s="22"/>
      <c r="BE66" s="22"/>
      <c r="BF66" s="22"/>
      <c r="BG66" s="22"/>
      <c r="BH66" s="22"/>
      <c r="BI66" s="22"/>
      <c r="BJ66" s="50">
        <f>BA66+BD66*1+BE66*2+BF66*5+BG66*10+BH66*10+BI66*3</f>
        <v>62.5</v>
      </c>
      <c r="BK66" s="89"/>
      <c r="BL66" s="137">
        <f>$BL$5/L66</f>
        <v>0.52289645838032939</v>
      </c>
      <c r="BM66" s="138">
        <f>$BM$5/V66</f>
        <v>0.50022502250225021</v>
      </c>
      <c r="BN66" s="138">
        <f>$BN$5/AF66</f>
        <v>0.44118417605449306</v>
      </c>
      <c r="BO66" s="138">
        <f>$BO$5/AP66</f>
        <v>0.28962962962962963</v>
      </c>
      <c r="BP66" s="138">
        <f>$BP$5/AZ66</f>
        <v>0.48397487518118859</v>
      </c>
      <c r="BQ66" s="139">
        <f t="shared" ref="BQ66:BQ71" si="18">$BQ$5/BJ66</f>
        <v>0.29167999999999999</v>
      </c>
      <c r="BR66" s="140">
        <f t="shared" ref="BR66:BR71" si="19">SUM(BL66:BQ66)</f>
        <v>2.5295901617478909</v>
      </c>
      <c r="BS66" s="141">
        <f t="shared" ref="BS66:BS71" si="20">($BS$5*BR66)</f>
        <v>0.4784470415024622</v>
      </c>
      <c r="BT66" s="142">
        <f>(RANK(BS66,$BS$6:$BS$71))</f>
        <v>61</v>
      </c>
      <c r="BV66" s="143">
        <f>L66+V66+AF66+AP66+AZ66+BJ66</f>
        <v>415.03</v>
      </c>
    </row>
    <row r="67" spans="1:74" s="88" customFormat="1" x14ac:dyDescent="0.25">
      <c r="A67" s="16">
        <v>81</v>
      </c>
      <c r="B67" s="136" t="s">
        <v>81</v>
      </c>
      <c r="C67" s="24">
        <v>66.430000000000007</v>
      </c>
      <c r="D67" s="17"/>
      <c r="E67" s="17">
        <v>1</v>
      </c>
      <c r="F67" s="17">
        <v>7</v>
      </c>
      <c r="G67" s="17">
        <v>5</v>
      </c>
      <c r="H67" s="17">
        <v>3</v>
      </c>
      <c r="I67" s="17"/>
      <c r="J67" s="17"/>
      <c r="K67" s="17"/>
      <c r="L67" s="42">
        <f t="shared" si="14"/>
        <v>98.43</v>
      </c>
      <c r="M67" s="26">
        <v>59.2</v>
      </c>
      <c r="N67" s="18"/>
      <c r="O67" s="18">
        <v>7</v>
      </c>
      <c r="P67" s="18">
        <v>5</v>
      </c>
      <c r="Q67" s="18"/>
      <c r="R67" s="18"/>
      <c r="S67" s="18"/>
      <c r="T67" s="18"/>
      <c r="U67" s="18"/>
      <c r="V67" s="35">
        <f t="shared" si="15"/>
        <v>64.2</v>
      </c>
      <c r="W67" s="40">
        <v>57.23</v>
      </c>
      <c r="X67" s="19"/>
      <c r="Y67" s="19">
        <v>9</v>
      </c>
      <c r="Z67" s="19">
        <v>4</v>
      </c>
      <c r="AA67" s="19">
        <v>1</v>
      </c>
      <c r="AB67" s="19"/>
      <c r="AC67" s="19"/>
      <c r="AD67" s="19"/>
      <c r="AE67" s="19"/>
      <c r="AF67" s="44">
        <f t="shared" si="16"/>
        <v>63.23</v>
      </c>
      <c r="AG67" s="29">
        <v>58.85</v>
      </c>
      <c r="AH67" s="20"/>
      <c r="AI67" s="20">
        <v>4</v>
      </c>
      <c r="AJ67" s="20">
        <v>4</v>
      </c>
      <c r="AK67" s="20">
        <v>1</v>
      </c>
      <c r="AL67" s="20">
        <v>1</v>
      </c>
      <c r="AM67" s="20"/>
      <c r="AN67" s="20"/>
      <c r="AO67" s="20"/>
      <c r="AP67" s="46">
        <f t="shared" si="17"/>
        <v>69.849999999999994</v>
      </c>
      <c r="AQ67" s="38">
        <v>82.05</v>
      </c>
      <c r="AR67" s="21"/>
      <c r="AS67" s="21">
        <v>16</v>
      </c>
      <c r="AT67" s="21">
        <v>2</v>
      </c>
      <c r="AU67" s="21"/>
      <c r="AV67" s="21"/>
      <c r="AW67" s="21"/>
      <c r="AX67" s="21"/>
      <c r="AY67" s="21"/>
      <c r="AZ67" s="48">
        <f>AQ67+AT67*1+AU67*2+AV67*5+AW67*10+AX67*10+AY67*3</f>
        <v>84.05</v>
      </c>
      <c r="BA67" s="33">
        <v>47.32</v>
      </c>
      <c r="BB67" s="22">
        <v>8</v>
      </c>
      <c r="BC67" s="22"/>
      <c r="BD67" s="22"/>
      <c r="BE67" s="22"/>
      <c r="BF67" s="22"/>
      <c r="BG67" s="22"/>
      <c r="BH67" s="22"/>
      <c r="BI67" s="22"/>
      <c r="BJ67" s="50">
        <f>BA67+BD67*1+BE67*2+BF67*5+BG67*10+BH67*10+BI67*3</f>
        <v>47.32</v>
      </c>
      <c r="BK67" s="89"/>
      <c r="BL67" s="137">
        <f>$BL$5/L67</f>
        <v>0.47099461546276539</v>
      </c>
      <c r="BM67" s="138">
        <f>$BM$5/V67</f>
        <v>0.34626168224299064</v>
      </c>
      <c r="BN67" s="138">
        <f>$BN$5/AF67</f>
        <v>0.53265854815752023</v>
      </c>
      <c r="BO67" s="138">
        <f>$BO$5/AP67</f>
        <v>0.33586256263421621</v>
      </c>
      <c r="BP67" s="138">
        <f>$BP$5/AZ67</f>
        <v>0.35752528256989891</v>
      </c>
      <c r="BQ67" s="139">
        <f t="shared" si="18"/>
        <v>0.38524936601859677</v>
      </c>
      <c r="BR67" s="140">
        <f t="shared" si="19"/>
        <v>2.4285520570859882</v>
      </c>
      <c r="BS67" s="141">
        <f t="shared" si="20"/>
        <v>0.45933668007494122</v>
      </c>
      <c r="BT67" s="142">
        <f>(RANK(BS67,$BS$6:$BS$71))</f>
        <v>62</v>
      </c>
      <c r="BV67" s="143">
        <f>L67+V67+AF67+AP67+AZ67+BJ67</f>
        <v>427.08</v>
      </c>
    </row>
    <row r="68" spans="1:74" s="88" customFormat="1" x14ac:dyDescent="0.25">
      <c r="A68" s="16">
        <v>61</v>
      </c>
      <c r="B68" s="136" t="s">
        <v>10</v>
      </c>
      <c r="C68" s="24">
        <v>70.91</v>
      </c>
      <c r="D68" s="17"/>
      <c r="E68" s="17">
        <v>1</v>
      </c>
      <c r="F68" s="17">
        <v>3</v>
      </c>
      <c r="G68" s="17">
        <v>8</v>
      </c>
      <c r="H68" s="17">
        <v>4</v>
      </c>
      <c r="I68" s="17"/>
      <c r="J68" s="17"/>
      <c r="K68" s="17"/>
      <c r="L68" s="42">
        <f t="shared" si="14"/>
        <v>109.91</v>
      </c>
      <c r="M68" s="26">
        <v>41.92</v>
      </c>
      <c r="N68" s="18"/>
      <c r="O68" s="18">
        <v>2</v>
      </c>
      <c r="P68" s="18">
        <v>6</v>
      </c>
      <c r="Q68" s="18">
        <v>4</v>
      </c>
      <c r="R68" s="18"/>
      <c r="S68" s="18"/>
      <c r="T68" s="18"/>
      <c r="U68" s="18"/>
      <c r="V68" s="35">
        <f t="shared" si="15"/>
        <v>55.92</v>
      </c>
      <c r="W68" s="40">
        <v>67.37</v>
      </c>
      <c r="X68" s="19"/>
      <c r="Y68" s="19">
        <v>4</v>
      </c>
      <c r="Z68" s="19">
        <v>4</v>
      </c>
      <c r="AA68" s="19">
        <v>6</v>
      </c>
      <c r="AB68" s="19"/>
      <c r="AC68" s="19"/>
      <c r="AD68" s="19"/>
      <c r="AE68" s="19"/>
      <c r="AF68" s="44">
        <f t="shared" si="16"/>
        <v>83.37</v>
      </c>
      <c r="AG68" s="29">
        <v>42.5</v>
      </c>
      <c r="AH68" s="20"/>
      <c r="AI68" s="20">
        <v>2</v>
      </c>
      <c r="AJ68" s="20"/>
      <c r="AK68" s="20">
        <v>4</v>
      </c>
      <c r="AL68" s="20">
        <v>4</v>
      </c>
      <c r="AM68" s="20"/>
      <c r="AN68" s="20">
        <v>1</v>
      </c>
      <c r="AO68" s="20"/>
      <c r="AP68" s="46">
        <f t="shared" si="17"/>
        <v>80.5</v>
      </c>
      <c r="AQ68" s="38">
        <v>47.32</v>
      </c>
      <c r="AR68" s="21"/>
      <c r="AS68" s="21">
        <v>4</v>
      </c>
      <c r="AT68" s="21">
        <v>5</v>
      </c>
      <c r="AU68" s="21">
        <v>7</v>
      </c>
      <c r="AV68" s="21">
        <v>2</v>
      </c>
      <c r="AW68" s="21"/>
      <c r="AX68" s="21"/>
      <c r="AY68" s="21"/>
      <c r="AZ68" s="48">
        <f>AQ68+AT68*1+AU68*2+AV68*5+AW68*10+AX68*10+AY68*3</f>
        <v>76.319999999999993</v>
      </c>
      <c r="BA68" s="33">
        <v>55.15</v>
      </c>
      <c r="BB68" s="22">
        <v>8</v>
      </c>
      <c r="BC68" s="22"/>
      <c r="BD68" s="22"/>
      <c r="BE68" s="22"/>
      <c r="BF68" s="22"/>
      <c r="BG68" s="22"/>
      <c r="BH68" s="22"/>
      <c r="BI68" s="22"/>
      <c r="BJ68" s="50">
        <f>BA68+BD68*1+BE68*2+BF68*5+BG68*10+BH68*10+BI68*3</f>
        <v>55.15</v>
      </c>
      <c r="BK68" s="89"/>
      <c r="BL68" s="137">
        <f>$BL$5/L68</f>
        <v>0.42179965426257848</v>
      </c>
      <c r="BM68" s="138">
        <f>$BM$5/V68</f>
        <v>0.39753218884120173</v>
      </c>
      <c r="BN68" s="138">
        <f>$BN$5/AF68</f>
        <v>0.40398224781096315</v>
      </c>
      <c r="BO68" s="138">
        <f>$BO$5/AP68</f>
        <v>0.29142857142857143</v>
      </c>
      <c r="BP68" s="138">
        <f>$BP$5/AZ68</f>
        <v>0.39373689727463318</v>
      </c>
      <c r="BQ68" s="139">
        <f t="shared" si="18"/>
        <v>0.33055303717135087</v>
      </c>
      <c r="BR68" s="140">
        <f t="shared" si="19"/>
        <v>2.2390325967892988</v>
      </c>
      <c r="BS68" s="141">
        <f t="shared" si="20"/>
        <v>0.4234909425095168</v>
      </c>
      <c r="BT68" s="142">
        <f>(RANK(BS68,$BS$6:$BS$71))</f>
        <v>63</v>
      </c>
      <c r="BV68" s="143">
        <f>L68+V68+AF68+AP68+AZ68+BJ68</f>
        <v>461.16999999999996</v>
      </c>
    </row>
    <row r="69" spans="1:74" s="88" customFormat="1" x14ac:dyDescent="0.25">
      <c r="A69" s="16">
        <v>39</v>
      </c>
      <c r="B69" s="136" t="s">
        <v>83</v>
      </c>
      <c r="C69" s="24">
        <v>54.28</v>
      </c>
      <c r="D69" s="17"/>
      <c r="E69" s="17">
        <v>1</v>
      </c>
      <c r="F69" s="17">
        <v>4</v>
      </c>
      <c r="G69" s="17">
        <v>8</v>
      </c>
      <c r="H69" s="17">
        <v>3</v>
      </c>
      <c r="I69" s="17"/>
      <c r="J69" s="17"/>
      <c r="K69" s="17"/>
      <c r="L69" s="42">
        <f t="shared" si="14"/>
        <v>89.28</v>
      </c>
      <c r="M69" s="26">
        <v>34.39</v>
      </c>
      <c r="N69" s="18"/>
      <c r="O69" s="18">
        <v>4</v>
      </c>
      <c r="P69" s="18">
        <v>2</v>
      </c>
      <c r="Q69" s="18">
        <v>1</v>
      </c>
      <c r="R69" s="18">
        <v>5</v>
      </c>
      <c r="S69" s="18"/>
      <c r="T69" s="18"/>
      <c r="U69" s="18">
        <v>10</v>
      </c>
      <c r="V69" s="35">
        <f t="shared" si="15"/>
        <v>93.39</v>
      </c>
      <c r="W69" s="40">
        <v>40.97</v>
      </c>
      <c r="X69" s="19"/>
      <c r="Y69" s="19">
        <v>1</v>
      </c>
      <c r="Z69" s="19">
        <v>3</v>
      </c>
      <c r="AA69" s="19">
        <v>3</v>
      </c>
      <c r="AB69" s="19">
        <v>7</v>
      </c>
      <c r="AC69" s="19"/>
      <c r="AD69" s="19"/>
      <c r="AE69" s="19"/>
      <c r="AF69" s="44">
        <f t="shared" si="16"/>
        <v>84.97</v>
      </c>
      <c r="AG69" s="29">
        <v>41.74</v>
      </c>
      <c r="AH69" s="20"/>
      <c r="AI69" s="20">
        <v>3</v>
      </c>
      <c r="AJ69" s="20">
        <v>2</v>
      </c>
      <c r="AK69" s="20">
        <v>3</v>
      </c>
      <c r="AL69" s="20">
        <v>2</v>
      </c>
      <c r="AM69" s="20"/>
      <c r="AN69" s="20"/>
      <c r="AO69" s="20"/>
      <c r="AP69" s="46">
        <f t="shared" si="17"/>
        <v>59.74</v>
      </c>
      <c r="AQ69" s="38">
        <v>39.619999999999997</v>
      </c>
      <c r="AR69" s="21"/>
      <c r="AS69" s="21">
        <v>6</v>
      </c>
      <c r="AT69" s="21">
        <v>8</v>
      </c>
      <c r="AU69" s="21">
        <v>3</v>
      </c>
      <c r="AV69" s="21">
        <v>1</v>
      </c>
      <c r="AW69" s="21"/>
      <c r="AX69" s="21"/>
      <c r="AY69" s="21"/>
      <c r="AZ69" s="48">
        <f>AQ69+AT69*1+AU69*2+AV69*5+AW69*10+AX69*10+AY69*3</f>
        <v>58.62</v>
      </c>
      <c r="BA69" s="33">
        <v>114.05</v>
      </c>
      <c r="BB69" s="22">
        <v>8</v>
      </c>
      <c r="BC69" s="22"/>
      <c r="BD69" s="22"/>
      <c r="BE69" s="22"/>
      <c r="BF69" s="22"/>
      <c r="BG69" s="22"/>
      <c r="BH69" s="22"/>
      <c r="BI69" s="22"/>
      <c r="BJ69" s="50">
        <f>BA69+BD69*1+BE69*2+BF69*5+BG69*10+BH69*10+BI69*3</f>
        <v>114.05</v>
      </c>
      <c r="BK69" s="89"/>
      <c r="BL69" s="137">
        <f>$BL$5/L69</f>
        <v>0.51926523297491034</v>
      </c>
      <c r="BM69" s="138">
        <f>$BM$5/V69</f>
        <v>0.23803405075489881</v>
      </c>
      <c r="BN69" s="138">
        <f>$BN$5/AF69</f>
        <v>0.39637519124396847</v>
      </c>
      <c r="BO69" s="138">
        <f>$BO$5/AP69</f>
        <v>0.39270170739872784</v>
      </c>
      <c r="BP69" s="138">
        <f>$BP$5/AZ69</f>
        <v>0.51262367792562269</v>
      </c>
      <c r="BQ69" s="139">
        <f t="shared" si="18"/>
        <v>0.15984217448487506</v>
      </c>
      <c r="BR69" s="140">
        <f t="shared" si="19"/>
        <v>2.2188420347830036</v>
      </c>
      <c r="BS69" s="141">
        <f t="shared" si="20"/>
        <v>0.41967209675170875</v>
      </c>
      <c r="BT69" s="142">
        <f>(RANK(BS69,$BS$6:$BS$71))</f>
        <v>64</v>
      </c>
      <c r="BV69" s="143">
        <f>L69+V69+AF69+AP69+AZ69+BJ69</f>
        <v>500.05</v>
      </c>
    </row>
    <row r="70" spans="1:74" s="88" customFormat="1" x14ac:dyDescent="0.25">
      <c r="A70" s="16">
        <v>58</v>
      </c>
      <c r="B70" s="136" t="s">
        <v>64</v>
      </c>
      <c r="C70" s="24">
        <v>73.95</v>
      </c>
      <c r="D70" s="17"/>
      <c r="E70" s="17">
        <v>4</v>
      </c>
      <c r="F70" s="17">
        <v>7</v>
      </c>
      <c r="G70" s="17">
        <v>3</v>
      </c>
      <c r="H70" s="17">
        <v>2</v>
      </c>
      <c r="I70" s="17"/>
      <c r="J70" s="17"/>
      <c r="K70" s="17"/>
      <c r="L70" s="42">
        <f t="shared" si="14"/>
        <v>96.95</v>
      </c>
      <c r="M70" s="26">
        <v>39.36</v>
      </c>
      <c r="N70" s="18"/>
      <c r="O70" s="18">
        <v>6</v>
      </c>
      <c r="P70" s="18">
        <v>3</v>
      </c>
      <c r="Q70" s="18">
        <v>1</v>
      </c>
      <c r="R70" s="18">
        <v>2</v>
      </c>
      <c r="S70" s="18"/>
      <c r="T70" s="18"/>
      <c r="U70" s="18">
        <v>10</v>
      </c>
      <c r="V70" s="35">
        <f t="shared" si="15"/>
        <v>84.36</v>
      </c>
      <c r="W70" s="40">
        <v>49.04</v>
      </c>
      <c r="X70" s="19"/>
      <c r="Y70" s="19">
        <v>4</v>
      </c>
      <c r="Z70" s="19">
        <v>1</v>
      </c>
      <c r="AA70" s="19">
        <v>4</v>
      </c>
      <c r="AB70" s="19">
        <v>5</v>
      </c>
      <c r="AC70" s="19"/>
      <c r="AD70" s="19"/>
      <c r="AE70" s="19"/>
      <c r="AF70" s="44">
        <f t="shared" si="16"/>
        <v>83.039999999999992</v>
      </c>
      <c r="AG70" s="29">
        <v>47.05</v>
      </c>
      <c r="AH70" s="20"/>
      <c r="AI70" s="20">
        <v>8</v>
      </c>
      <c r="AJ70" s="20"/>
      <c r="AK70" s="20">
        <v>2</v>
      </c>
      <c r="AL70" s="20">
        <v>2</v>
      </c>
      <c r="AM70" s="20"/>
      <c r="AN70" s="20"/>
      <c r="AO70" s="20"/>
      <c r="AP70" s="46">
        <f t="shared" si="17"/>
        <v>61.05</v>
      </c>
      <c r="AQ70" s="38">
        <v>30</v>
      </c>
      <c r="AR70" s="21"/>
      <c r="AS70" s="21">
        <v>3</v>
      </c>
      <c r="AT70" s="21">
        <v>3</v>
      </c>
      <c r="AU70" s="21">
        <v>7</v>
      </c>
      <c r="AV70" s="21">
        <v>5</v>
      </c>
      <c r="AW70" s="21"/>
      <c r="AX70" s="21"/>
      <c r="AY70" s="21"/>
      <c r="AZ70" s="48">
        <f>AQ70+AT70*1+AU70*2+AV70*5+AW70*10+AX70*10+AY70*3</f>
        <v>72</v>
      </c>
      <c r="BA70" s="33">
        <v>155.13999999999999</v>
      </c>
      <c r="BB70" s="22">
        <v>8</v>
      </c>
      <c r="BC70" s="22"/>
      <c r="BD70" s="22"/>
      <c r="BE70" s="22"/>
      <c r="BF70" s="22"/>
      <c r="BG70" s="22"/>
      <c r="BH70" s="22"/>
      <c r="BI70" s="22"/>
      <c r="BJ70" s="50">
        <f>BA70+BD70*1+BE70*2+BF70*5+BG70*10+BH70*10+BI70*3</f>
        <v>155.13999999999999</v>
      </c>
      <c r="BK70" s="89"/>
      <c r="BL70" s="137">
        <f>$BL$5/L70</f>
        <v>0.4781846312532233</v>
      </c>
      <c r="BM70" s="138">
        <f>$BM$5/V70</f>
        <v>0.26351351351351354</v>
      </c>
      <c r="BN70" s="138">
        <f>$BN$5/AF70</f>
        <v>0.40558766859344897</v>
      </c>
      <c r="BO70" s="138">
        <f>$BO$5/AP70</f>
        <v>0.38427518427518431</v>
      </c>
      <c r="BP70" s="138">
        <f>$BP$5/AZ70</f>
        <v>0.41736111111111113</v>
      </c>
      <c r="BQ70" s="139">
        <f t="shared" si="18"/>
        <v>0.11750676808044348</v>
      </c>
      <c r="BR70" s="140">
        <f t="shared" si="19"/>
        <v>2.0664288768269246</v>
      </c>
      <c r="BS70" s="141">
        <f t="shared" si="20"/>
        <v>0.39084465046699268</v>
      </c>
      <c r="BT70" s="142">
        <f>(RANK(BS70,$BS$6:$BS$71))</f>
        <v>65</v>
      </c>
      <c r="BV70" s="143">
        <f>L70+V70+AF70+AP70+AZ70+BJ70</f>
        <v>552.54</v>
      </c>
    </row>
    <row r="71" spans="1:74" s="88" customFormat="1" ht="15.75" thickBot="1" x14ac:dyDescent="0.3">
      <c r="A71" s="57">
        <v>90</v>
      </c>
      <c r="B71" s="145" t="s">
        <v>57</v>
      </c>
      <c r="C71" s="58">
        <v>77.040000000000006</v>
      </c>
      <c r="D71" s="59"/>
      <c r="E71" s="59">
        <v>2</v>
      </c>
      <c r="F71" s="59">
        <v>5</v>
      </c>
      <c r="G71" s="59">
        <v>4</v>
      </c>
      <c r="H71" s="59">
        <v>5</v>
      </c>
      <c r="I71" s="59"/>
      <c r="J71" s="59">
        <v>1</v>
      </c>
      <c r="K71" s="59"/>
      <c r="L71" s="60">
        <f t="shared" si="14"/>
        <v>125.04</v>
      </c>
      <c r="M71" s="61">
        <v>66.94</v>
      </c>
      <c r="N71" s="62"/>
      <c r="O71" s="62">
        <v>1</v>
      </c>
      <c r="P71" s="62">
        <v>8</v>
      </c>
      <c r="Q71" s="62">
        <v>3</v>
      </c>
      <c r="R71" s="62"/>
      <c r="S71" s="62"/>
      <c r="T71" s="62"/>
      <c r="U71" s="62"/>
      <c r="V71" s="63">
        <f t="shared" si="15"/>
        <v>80.94</v>
      </c>
      <c r="W71" s="64">
        <v>69.56</v>
      </c>
      <c r="X71" s="65"/>
      <c r="Y71" s="65">
        <v>2</v>
      </c>
      <c r="Z71" s="65">
        <v>8</v>
      </c>
      <c r="AA71" s="65">
        <v>3</v>
      </c>
      <c r="AB71" s="65">
        <v>1</v>
      </c>
      <c r="AC71" s="65"/>
      <c r="AD71" s="65"/>
      <c r="AE71" s="65">
        <v>1</v>
      </c>
      <c r="AF71" s="66">
        <f t="shared" si="16"/>
        <v>91.56</v>
      </c>
      <c r="AG71" s="67">
        <v>96.13</v>
      </c>
      <c r="AH71" s="68"/>
      <c r="AI71" s="68">
        <v>2</v>
      </c>
      <c r="AJ71" s="68">
        <v>3</v>
      </c>
      <c r="AK71" s="68">
        <v>5</v>
      </c>
      <c r="AL71" s="68"/>
      <c r="AM71" s="68"/>
      <c r="AN71" s="68">
        <v>1</v>
      </c>
      <c r="AO71" s="68">
        <v>1</v>
      </c>
      <c r="AP71" s="69">
        <f t="shared" si="17"/>
        <v>122.13</v>
      </c>
      <c r="AQ71" s="70">
        <v>54.76</v>
      </c>
      <c r="AR71" s="71"/>
      <c r="AS71" s="71">
        <v>3</v>
      </c>
      <c r="AT71" s="71">
        <v>2</v>
      </c>
      <c r="AU71" s="71">
        <v>10</v>
      </c>
      <c r="AV71" s="71">
        <v>3</v>
      </c>
      <c r="AW71" s="71"/>
      <c r="AX71" s="71"/>
      <c r="AY71" s="71">
        <v>4</v>
      </c>
      <c r="AZ71" s="72">
        <f>AQ71+AT71*1+AU71*2+AV71*5+AW71*10+AX71*10+AY71*3</f>
        <v>103.75999999999999</v>
      </c>
      <c r="BA71" s="73">
        <v>59.55</v>
      </c>
      <c r="BB71" s="74">
        <v>8</v>
      </c>
      <c r="BC71" s="74"/>
      <c r="BD71" s="74"/>
      <c r="BE71" s="74"/>
      <c r="BF71" s="74"/>
      <c r="BG71" s="74"/>
      <c r="BH71" s="74"/>
      <c r="BI71" s="74"/>
      <c r="BJ71" s="75">
        <f>BA71+BD71*1+BE71*2+BF71*5+BG71*10+BH71*10+BI71*3</f>
        <v>59.55</v>
      </c>
      <c r="BK71" s="89"/>
      <c r="BL71" s="146">
        <f>$BL$5/L71</f>
        <v>0.37076135636596286</v>
      </c>
      <c r="BM71" s="147">
        <f>$BM$5/V71</f>
        <v>0.27464788732394368</v>
      </c>
      <c r="BN71" s="147">
        <f>$BN$5/AF71</f>
        <v>0.36784622105723019</v>
      </c>
      <c r="BO71" s="147">
        <f>$BO$5/AP71</f>
        <v>0.19209039548022599</v>
      </c>
      <c r="BP71" s="147">
        <f>$BP$5/AZ71</f>
        <v>0.2896106399383192</v>
      </c>
      <c r="BQ71" s="148">
        <f t="shared" si="18"/>
        <v>0.30612930310663311</v>
      </c>
      <c r="BR71" s="149">
        <f t="shared" si="19"/>
        <v>1.8010858032723149</v>
      </c>
      <c r="BS71" s="150">
        <f t="shared" si="20"/>
        <v>0.34065762394975968</v>
      </c>
      <c r="BT71" s="151">
        <f>(RANK(BS71,$BS$6:$BS$71))</f>
        <v>66</v>
      </c>
      <c r="BV71" s="152">
        <f>L71+V71+AF71+AP71+AZ71+BJ71</f>
        <v>582.98</v>
      </c>
    </row>
    <row r="72" spans="1:74" s="88" customFormat="1" ht="15.75" thickBot="1" x14ac:dyDescent="0.3">
      <c r="K72" s="89"/>
      <c r="BS72" s="153"/>
      <c r="BT72" s="153"/>
      <c r="BV72" s="89"/>
    </row>
    <row r="73" spans="1:74" s="88" customFormat="1" ht="15.75" customHeight="1" thickBot="1" x14ac:dyDescent="0.3">
      <c r="A73" s="86"/>
      <c r="B73" s="8" t="s">
        <v>8</v>
      </c>
      <c r="C73" s="52">
        <v>1</v>
      </c>
      <c r="D73" s="52"/>
      <c r="E73" s="52"/>
      <c r="F73" s="52"/>
      <c r="G73" s="52"/>
      <c r="H73" s="52"/>
      <c r="I73" s="52"/>
      <c r="J73" s="52"/>
      <c r="K73" s="52"/>
      <c r="L73" s="52"/>
      <c r="M73" s="53">
        <v>2</v>
      </c>
      <c r="N73" s="53"/>
      <c r="O73" s="53"/>
      <c r="P73" s="53"/>
      <c r="Q73" s="53"/>
      <c r="R73" s="53"/>
      <c r="S73" s="53"/>
      <c r="T73" s="53"/>
      <c r="U73" s="53"/>
      <c r="V73" s="53"/>
      <c r="W73" s="54">
        <v>3</v>
      </c>
      <c r="X73" s="54"/>
      <c r="Y73" s="54"/>
      <c r="Z73" s="54"/>
      <c r="AA73" s="54"/>
      <c r="AB73" s="54"/>
      <c r="AC73" s="54"/>
      <c r="AD73" s="54"/>
      <c r="AE73" s="54"/>
      <c r="AF73" s="54"/>
      <c r="AG73" s="55">
        <v>4</v>
      </c>
      <c r="AH73" s="55"/>
      <c r="AI73" s="55"/>
      <c r="AJ73" s="55"/>
      <c r="AK73" s="55"/>
      <c r="AL73" s="55"/>
      <c r="AM73" s="55"/>
      <c r="AN73" s="55"/>
      <c r="AO73" s="55"/>
      <c r="AP73" s="55"/>
      <c r="AQ73" s="56">
        <v>5</v>
      </c>
      <c r="AR73" s="56"/>
      <c r="AS73" s="56"/>
      <c r="AT73" s="56"/>
      <c r="AU73" s="56"/>
      <c r="AV73" s="56"/>
      <c r="AW73" s="56"/>
      <c r="AX73" s="56"/>
      <c r="AY73" s="56"/>
      <c r="AZ73" s="56"/>
      <c r="BA73" s="51">
        <v>6</v>
      </c>
      <c r="BB73" s="51"/>
      <c r="BC73" s="51"/>
      <c r="BD73" s="51"/>
      <c r="BE73" s="51"/>
      <c r="BF73" s="51"/>
      <c r="BG73" s="51"/>
      <c r="BH73" s="51"/>
      <c r="BI73" s="51"/>
      <c r="BJ73" s="51"/>
      <c r="BK73" s="87"/>
      <c r="BL73" s="2" t="s">
        <v>44</v>
      </c>
      <c r="BM73" s="3" t="s">
        <v>45</v>
      </c>
      <c r="BN73" s="3" t="s">
        <v>46</v>
      </c>
      <c r="BO73" s="3" t="s">
        <v>47</v>
      </c>
      <c r="BP73" s="3" t="s">
        <v>48</v>
      </c>
      <c r="BQ73" s="4" t="s">
        <v>49</v>
      </c>
      <c r="BR73" s="5" t="s">
        <v>54</v>
      </c>
      <c r="BS73" s="6" t="s">
        <v>104</v>
      </c>
      <c r="BT73" s="7" t="s">
        <v>51</v>
      </c>
      <c r="BV73" s="119" t="s">
        <v>55</v>
      </c>
    </row>
    <row r="74" spans="1:74" s="88" customFormat="1" ht="15.75" thickBot="1" x14ac:dyDescent="0.3">
      <c r="A74" s="117" t="s">
        <v>34</v>
      </c>
      <c r="B74" s="154" t="s">
        <v>94</v>
      </c>
      <c r="C74" s="92" t="s">
        <v>35</v>
      </c>
      <c r="D74" s="93" t="s">
        <v>36</v>
      </c>
      <c r="E74" s="93" t="s">
        <v>37</v>
      </c>
      <c r="F74" s="93" t="s">
        <v>38</v>
      </c>
      <c r="G74" s="93" t="s">
        <v>39</v>
      </c>
      <c r="H74" s="93" t="s">
        <v>40</v>
      </c>
      <c r="I74" s="93" t="s">
        <v>41</v>
      </c>
      <c r="J74" s="93" t="s">
        <v>42</v>
      </c>
      <c r="K74" s="93" t="s">
        <v>43</v>
      </c>
      <c r="L74" s="94" t="s">
        <v>95</v>
      </c>
      <c r="M74" s="95" t="s">
        <v>35</v>
      </c>
      <c r="N74" s="96" t="s">
        <v>36</v>
      </c>
      <c r="O74" s="96" t="s">
        <v>37</v>
      </c>
      <c r="P74" s="96" t="s">
        <v>38</v>
      </c>
      <c r="Q74" s="96" t="s">
        <v>39</v>
      </c>
      <c r="R74" s="96" t="s">
        <v>40</v>
      </c>
      <c r="S74" s="96" t="s">
        <v>41</v>
      </c>
      <c r="T74" s="96" t="s">
        <v>42</v>
      </c>
      <c r="U74" s="96" t="s">
        <v>43</v>
      </c>
      <c r="V74" s="97" t="s">
        <v>96</v>
      </c>
      <c r="W74" s="98" t="s">
        <v>35</v>
      </c>
      <c r="X74" s="99" t="s">
        <v>36</v>
      </c>
      <c r="Y74" s="99" t="s">
        <v>37</v>
      </c>
      <c r="Z74" s="99" t="s">
        <v>38</v>
      </c>
      <c r="AA74" s="99" t="s">
        <v>39</v>
      </c>
      <c r="AB74" s="99" t="s">
        <v>40</v>
      </c>
      <c r="AC74" s="99" t="s">
        <v>41</v>
      </c>
      <c r="AD74" s="99" t="s">
        <v>42</v>
      </c>
      <c r="AE74" s="99" t="s">
        <v>43</v>
      </c>
      <c r="AF74" s="100" t="s">
        <v>97</v>
      </c>
      <c r="AG74" s="101" t="s">
        <v>35</v>
      </c>
      <c r="AH74" s="102" t="s">
        <v>36</v>
      </c>
      <c r="AI74" s="102" t="s">
        <v>37</v>
      </c>
      <c r="AJ74" s="102" t="s">
        <v>38</v>
      </c>
      <c r="AK74" s="102" t="s">
        <v>39</v>
      </c>
      <c r="AL74" s="102" t="s">
        <v>40</v>
      </c>
      <c r="AM74" s="102" t="s">
        <v>41</v>
      </c>
      <c r="AN74" s="102" t="s">
        <v>42</v>
      </c>
      <c r="AO74" s="102" t="s">
        <v>43</v>
      </c>
      <c r="AP74" s="103" t="s">
        <v>98</v>
      </c>
      <c r="AQ74" s="104" t="s">
        <v>35</v>
      </c>
      <c r="AR74" s="105" t="s">
        <v>36</v>
      </c>
      <c r="AS74" s="105" t="s">
        <v>37</v>
      </c>
      <c r="AT74" s="105" t="s">
        <v>38</v>
      </c>
      <c r="AU74" s="105" t="s">
        <v>39</v>
      </c>
      <c r="AV74" s="105" t="s">
        <v>40</v>
      </c>
      <c r="AW74" s="105" t="s">
        <v>41</v>
      </c>
      <c r="AX74" s="105" t="s">
        <v>42</v>
      </c>
      <c r="AY74" s="105" t="s">
        <v>43</v>
      </c>
      <c r="AZ74" s="106" t="s">
        <v>99</v>
      </c>
      <c r="BA74" s="107" t="s">
        <v>35</v>
      </c>
      <c r="BB74" s="108" t="s">
        <v>36</v>
      </c>
      <c r="BC74" s="108" t="s">
        <v>37</v>
      </c>
      <c r="BD74" s="108" t="s">
        <v>38</v>
      </c>
      <c r="BE74" s="108" t="s">
        <v>39</v>
      </c>
      <c r="BF74" s="108" t="s">
        <v>40</v>
      </c>
      <c r="BG74" s="108" t="s">
        <v>41</v>
      </c>
      <c r="BH74" s="108" t="s">
        <v>42</v>
      </c>
      <c r="BI74" s="108" t="s">
        <v>43</v>
      </c>
      <c r="BJ74" s="109" t="s">
        <v>100</v>
      </c>
      <c r="BK74" s="110"/>
      <c r="BL74" s="155">
        <f>(SMALL((L75:L99),1))</f>
        <v>39.11</v>
      </c>
      <c r="BM74" s="156">
        <f>(SMALL((V75:V99),1))</f>
        <v>22.51</v>
      </c>
      <c r="BN74" s="156">
        <f>(SMALL((AF75:AF99),1))</f>
        <v>29.84</v>
      </c>
      <c r="BO74" s="156">
        <f>(SMALL((AP75:AP99),1))</f>
        <v>21.18</v>
      </c>
      <c r="BP74" s="156">
        <f>(SMALL((AZ75:AZ99),1))</f>
        <v>23.88</v>
      </c>
      <c r="BQ74" s="157">
        <f>(SMALL((BJ75:BJ99),1))</f>
        <v>16.940000000000001</v>
      </c>
      <c r="BR74" s="158"/>
      <c r="BS74" s="159">
        <f>((100/(LARGE(BR75:BR99,1))))/100</f>
        <v>0.17505006478972787</v>
      </c>
      <c r="BT74" s="160"/>
      <c r="BV74" s="128" t="s">
        <v>56</v>
      </c>
    </row>
    <row r="75" spans="1:74" s="88" customFormat="1" x14ac:dyDescent="0.25">
      <c r="A75" s="9">
        <v>95</v>
      </c>
      <c r="B75" s="129" t="s">
        <v>112</v>
      </c>
      <c r="C75" s="23">
        <v>34.11</v>
      </c>
      <c r="D75" s="10"/>
      <c r="E75" s="10">
        <v>11</v>
      </c>
      <c r="F75" s="10">
        <v>5</v>
      </c>
      <c r="G75" s="10"/>
      <c r="H75" s="10"/>
      <c r="I75" s="10"/>
      <c r="J75" s="10"/>
      <c r="K75" s="10"/>
      <c r="L75" s="78">
        <f t="shared" ref="L75:L99" si="21">C75+F75*1+G75*2+H75*5+I75*10+J75*10+K75*3</f>
        <v>39.11</v>
      </c>
      <c r="M75" s="25">
        <v>21.51</v>
      </c>
      <c r="N75" s="11"/>
      <c r="O75" s="11">
        <v>11</v>
      </c>
      <c r="P75" s="11">
        <v>1</v>
      </c>
      <c r="Q75" s="11"/>
      <c r="R75" s="11"/>
      <c r="S75" s="11"/>
      <c r="T75" s="11"/>
      <c r="U75" s="11"/>
      <c r="V75" s="34">
        <f t="shared" ref="V75:V99" si="22">M75+P75*1+Q75*2+R75*5+S75*10+T75*10+U75*3</f>
        <v>22.51</v>
      </c>
      <c r="W75" s="39">
        <v>27.84</v>
      </c>
      <c r="X75" s="12"/>
      <c r="Y75" s="12">
        <v>13</v>
      </c>
      <c r="Z75" s="12"/>
      <c r="AA75" s="12">
        <v>1</v>
      </c>
      <c r="AB75" s="12"/>
      <c r="AC75" s="12"/>
      <c r="AD75" s="12"/>
      <c r="AE75" s="12"/>
      <c r="AF75" s="81">
        <f t="shared" ref="AF75:AF99" si="23">W75+Z75*1+AA75*2+AB75*5+AC75*10+AD75*10+AE75*3</f>
        <v>29.84</v>
      </c>
      <c r="AG75" s="36">
        <v>22.72</v>
      </c>
      <c r="AH75" s="13"/>
      <c r="AI75" s="13">
        <v>4</v>
      </c>
      <c r="AJ75" s="13">
        <v>5</v>
      </c>
      <c r="AK75" s="13">
        <v>1</v>
      </c>
      <c r="AL75" s="13"/>
      <c r="AM75" s="13"/>
      <c r="AN75" s="13"/>
      <c r="AO75" s="13"/>
      <c r="AP75" s="45">
        <f t="shared" ref="AP75:AP99" si="24">AG75+AJ75*1+AK75*2+AL75*5+AM75*10+AN75*10+AO75*3</f>
        <v>29.72</v>
      </c>
      <c r="AQ75" s="37">
        <v>18.88</v>
      </c>
      <c r="AR75" s="14"/>
      <c r="AS75" s="14">
        <v>14</v>
      </c>
      <c r="AT75" s="14">
        <v>3</v>
      </c>
      <c r="AU75" s="14">
        <v>1</v>
      </c>
      <c r="AV75" s="14"/>
      <c r="AW75" s="14"/>
      <c r="AX75" s="14"/>
      <c r="AY75" s="14"/>
      <c r="AZ75" s="47">
        <f>AQ75+AT75*1+AU75*2+AV75*5+AW75*10+AX75*10+AY75*3</f>
        <v>23.88</v>
      </c>
      <c r="BA75" s="32">
        <v>16.940000000000001</v>
      </c>
      <c r="BB75" s="15">
        <v>8</v>
      </c>
      <c r="BC75" s="15"/>
      <c r="BD75" s="15"/>
      <c r="BE75" s="15"/>
      <c r="BF75" s="15"/>
      <c r="BG75" s="15"/>
      <c r="BH75" s="15"/>
      <c r="BI75" s="15"/>
      <c r="BJ75" s="49">
        <f>BA75+BD75*1+BE75*2+BF75*5+BG75*10+BH75*10+BI75*3</f>
        <v>16.940000000000001</v>
      </c>
      <c r="BK75" s="89"/>
      <c r="BL75" s="161">
        <f>$BL$74/L75</f>
        <v>1</v>
      </c>
      <c r="BM75" s="162">
        <f>$BM$74/V75</f>
        <v>1</v>
      </c>
      <c r="BN75" s="162">
        <f>$BN$74/AF75</f>
        <v>1</v>
      </c>
      <c r="BO75" s="162">
        <f>$BO$74/AP75</f>
        <v>0.71265141318977121</v>
      </c>
      <c r="BP75" s="162">
        <f>$BP$74/AZ75</f>
        <v>1</v>
      </c>
      <c r="BQ75" s="163">
        <f t="shared" ref="BQ75:BQ99" si="25">$BQ$74/BJ75</f>
        <v>1</v>
      </c>
      <c r="BR75" s="164">
        <f t="shared" ref="BR75:BR99" si="26">(SUM(BL75:BQ75))</f>
        <v>5.7126514131897714</v>
      </c>
      <c r="BS75" s="134">
        <f t="shared" ref="BS75:BS99" si="27">($BS$74*BR75)</f>
        <v>1</v>
      </c>
      <c r="BT75" s="165">
        <f>(RANK(BS75,$BS$75:$BS$99))</f>
        <v>1</v>
      </c>
      <c r="BV75" s="119">
        <f>L75+V75+AF75+AP75+AZ75+BJ75</f>
        <v>162</v>
      </c>
    </row>
    <row r="76" spans="1:74" s="88" customFormat="1" x14ac:dyDescent="0.25">
      <c r="A76" s="16">
        <v>10</v>
      </c>
      <c r="B76" s="136" t="s">
        <v>60</v>
      </c>
      <c r="C76" s="24">
        <v>35.57</v>
      </c>
      <c r="D76" s="17"/>
      <c r="E76" s="17">
        <v>10</v>
      </c>
      <c r="F76" s="17">
        <v>6</v>
      </c>
      <c r="G76" s="17"/>
      <c r="H76" s="17"/>
      <c r="I76" s="17"/>
      <c r="J76" s="17"/>
      <c r="K76" s="17"/>
      <c r="L76" s="79">
        <f t="shared" si="21"/>
        <v>41.57</v>
      </c>
      <c r="M76" s="26">
        <v>22.72</v>
      </c>
      <c r="N76" s="18"/>
      <c r="O76" s="18">
        <v>10</v>
      </c>
      <c r="P76" s="18">
        <v>1</v>
      </c>
      <c r="Q76" s="18"/>
      <c r="R76" s="18">
        <v>1</v>
      </c>
      <c r="S76" s="18"/>
      <c r="T76" s="18"/>
      <c r="U76" s="18"/>
      <c r="V76" s="35">
        <f t="shared" si="22"/>
        <v>28.72</v>
      </c>
      <c r="W76" s="40">
        <v>29.76</v>
      </c>
      <c r="X76" s="19"/>
      <c r="Y76" s="19">
        <v>10</v>
      </c>
      <c r="Z76" s="19">
        <v>3</v>
      </c>
      <c r="AA76" s="19">
        <v>1</v>
      </c>
      <c r="AB76" s="19"/>
      <c r="AC76" s="19"/>
      <c r="AD76" s="19"/>
      <c r="AE76" s="19"/>
      <c r="AF76" s="82">
        <f t="shared" si="23"/>
        <v>34.760000000000005</v>
      </c>
      <c r="AG76" s="29">
        <v>20.18</v>
      </c>
      <c r="AH76" s="20"/>
      <c r="AI76" s="20">
        <v>9</v>
      </c>
      <c r="AJ76" s="20">
        <v>1</v>
      </c>
      <c r="AK76" s="20"/>
      <c r="AL76" s="20"/>
      <c r="AM76" s="20"/>
      <c r="AN76" s="20"/>
      <c r="AO76" s="20"/>
      <c r="AP76" s="46">
        <f t="shared" si="24"/>
        <v>21.18</v>
      </c>
      <c r="AQ76" s="38">
        <v>18.91</v>
      </c>
      <c r="AR76" s="21"/>
      <c r="AS76" s="21">
        <v>13</v>
      </c>
      <c r="AT76" s="21">
        <v>5</v>
      </c>
      <c r="AU76" s="21"/>
      <c r="AV76" s="21"/>
      <c r="AW76" s="21"/>
      <c r="AX76" s="21"/>
      <c r="AY76" s="21"/>
      <c r="AZ76" s="48">
        <f>AQ76+AT76*1+AU76*2+AV76*5+AW76*10+AX76*10+AY76*3</f>
        <v>23.91</v>
      </c>
      <c r="BA76" s="33">
        <v>25.61</v>
      </c>
      <c r="BB76" s="22">
        <v>8</v>
      </c>
      <c r="BC76" s="22"/>
      <c r="BD76" s="22"/>
      <c r="BE76" s="22"/>
      <c r="BF76" s="22"/>
      <c r="BG76" s="22"/>
      <c r="BH76" s="22"/>
      <c r="BI76" s="22"/>
      <c r="BJ76" s="50">
        <f>BA76+BD76*1+BE76*2+BF76*5+BG76*10+BH76*10+BI76*3</f>
        <v>25.61</v>
      </c>
      <c r="BK76" s="89"/>
      <c r="BL76" s="137">
        <f>$BL$74/L76</f>
        <v>0.94082270868414719</v>
      </c>
      <c r="BM76" s="138">
        <f>$BM$74/V76</f>
        <v>0.78377437325905297</v>
      </c>
      <c r="BN76" s="138">
        <f>$BN$74/AF76</f>
        <v>0.85845799769850395</v>
      </c>
      <c r="BO76" s="138">
        <f>$BO$74/AP76</f>
        <v>1</v>
      </c>
      <c r="BP76" s="138">
        <f>$BP$74/AZ76</f>
        <v>0.99874529485570884</v>
      </c>
      <c r="BQ76" s="139">
        <f t="shared" si="25"/>
        <v>0.66146036704412348</v>
      </c>
      <c r="BR76" s="166">
        <f t="shared" si="26"/>
        <v>5.2432607415415369</v>
      </c>
      <c r="BS76" s="141">
        <f t="shared" si="27"/>
        <v>0.91783313251628262</v>
      </c>
      <c r="BT76" s="167">
        <f>(RANK(BS76,$BS$75:$BS$99))</f>
        <v>2</v>
      </c>
      <c r="BV76" s="168">
        <f>L76+V76+AF76+AP76+AZ76+BJ76</f>
        <v>175.75</v>
      </c>
    </row>
    <row r="77" spans="1:74" s="88" customFormat="1" x14ac:dyDescent="0.25">
      <c r="A77" s="16">
        <v>102</v>
      </c>
      <c r="B77" s="136" t="s">
        <v>118</v>
      </c>
      <c r="C77" s="24">
        <v>31.9</v>
      </c>
      <c r="D77" s="17"/>
      <c r="E77" s="17">
        <v>8</v>
      </c>
      <c r="F77" s="17">
        <v>6</v>
      </c>
      <c r="G77" s="17">
        <v>2</v>
      </c>
      <c r="H77" s="17"/>
      <c r="I77" s="17"/>
      <c r="J77" s="17"/>
      <c r="K77" s="17"/>
      <c r="L77" s="79">
        <f t="shared" si="21"/>
        <v>41.9</v>
      </c>
      <c r="M77" s="26">
        <v>21.94</v>
      </c>
      <c r="N77" s="18"/>
      <c r="O77" s="18">
        <v>11</v>
      </c>
      <c r="P77" s="18">
        <v>1</v>
      </c>
      <c r="Q77" s="18"/>
      <c r="R77" s="18"/>
      <c r="S77" s="18"/>
      <c r="T77" s="18"/>
      <c r="U77" s="18"/>
      <c r="V77" s="35">
        <f t="shared" si="22"/>
        <v>22.94</v>
      </c>
      <c r="W77" s="40">
        <v>32.26</v>
      </c>
      <c r="X77" s="19"/>
      <c r="Y77" s="19">
        <v>11</v>
      </c>
      <c r="Z77" s="19">
        <v>3</v>
      </c>
      <c r="AA77" s="19"/>
      <c r="AB77" s="19"/>
      <c r="AC77" s="19"/>
      <c r="AD77" s="19"/>
      <c r="AE77" s="19"/>
      <c r="AF77" s="82">
        <f t="shared" si="23"/>
        <v>35.26</v>
      </c>
      <c r="AG77" s="29">
        <v>34.46</v>
      </c>
      <c r="AH77" s="20"/>
      <c r="AI77" s="20">
        <v>8</v>
      </c>
      <c r="AJ77" s="20">
        <v>1</v>
      </c>
      <c r="AK77" s="20"/>
      <c r="AL77" s="20">
        <v>1</v>
      </c>
      <c r="AM77" s="20"/>
      <c r="AN77" s="20"/>
      <c r="AO77" s="20"/>
      <c r="AP77" s="46">
        <f t="shared" si="24"/>
        <v>40.46</v>
      </c>
      <c r="AQ77" s="38">
        <v>24.17</v>
      </c>
      <c r="AR77" s="21"/>
      <c r="AS77" s="21">
        <v>10</v>
      </c>
      <c r="AT77" s="21">
        <v>7</v>
      </c>
      <c r="AU77" s="21"/>
      <c r="AV77" s="21">
        <v>1</v>
      </c>
      <c r="AW77" s="21"/>
      <c r="AX77" s="21"/>
      <c r="AY77" s="21"/>
      <c r="AZ77" s="48">
        <f>AQ77+AT77*1+AU77*2+AV77*5+AW77*10+AX77*10+AY77*3</f>
        <v>36.17</v>
      </c>
      <c r="BA77" s="33">
        <v>29.51</v>
      </c>
      <c r="BB77" s="22">
        <v>8</v>
      </c>
      <c r="BC77" s="22"/>
      <c r="BD77" s="22"/>
      <c r="BE77" s="22"/>
      <c r="BF77" s="22"/>
      <c r="BG77" s="22"/>
      <c r="BH77" s="22"/>
      <c r="BI77" s="22"/>
      <c r="BJ77" s="50">
        <f>BA77+BD77*1+BE77*2+BF77*5+BG77*10+BH77*10+BI77*3</f>
        <v>29.51</v>
      </c>
      <c r="BK77" s="89"/>
      <c r="BL77" s="137">
        <f>$BL$74/L77</f>
        <v>0.93341288782816234</v>
      </c>
      <c r="BM77" s="138">
        <f>$BM$74/V77</f>
        <v>0.98125544899738448</v>
      </c>
      <c r="BN77" s="138">
        <f>$BN$74/AF77</f>
        <v>0.84628474191718661</v>
      </c>
      <c r="BO77" s="138">
        <f>$BO$74/AP77</f>
        <v>0.52347998022738507</v>
      </c>
      <c r="BP77" s="138">
        <f>$BP$74/AZ77</f>
        <v>0.66021564832734303</v>
      </c>
      <c r="BQ77" s="139">
        <f t="shared" si="25"/>
        <v>0.57404269739071501</v>
      </c>
      <c r="BR77" s="166">
        <f t="shared" si="26"/>
        <v>4.5186914046881768</v>
      </c>
      <c r="BS77" s="141">
        <f t="shared" si="27"/>
        <v>0.79099722315545173</v>
      </c>
      <c r="BT77" s="167">
        <f>(RANK(BS77,$BS$75:$BS$99))</f>
        <v>3</v>
      </c>
      <c r="BV77" s="169">
        <f>L77+V77+AF77+AP77+AZ77+BJ77</f>
        <v>206.24</v>
      </c>
    </row>
    <row r="78" spans="1:74" s="88" customFormat="1" x14ac:dyDescent="0.25">
      <c r="A78" s="16">
        <v>3</v>
      </c>
      <c r="B78" s="136" t="s">
        <v>23</v>
      </c>
      <c r="C78" s="24">
        <v>31.13</v>
      </c>
      <c r="D78" s="17"/>
      <c r="E78" s="17">
        <v>9</v>
      </c>
      <c r="F78" s="17">
        <v>4</v>
      </c>
      <c r="G78" s="17">
        <v>3</v>
      </c>
      <c r="H78" s="17"/>
      <c r="I78" s="17"/>
      <c r="J78" s="17"/>
      <c r="K78" s="17"/>
      <c r="L78" s="79">
        <f t="shared" si="21"/>
        <v>41.129999999999995</v>
      </c>
      <c r="M78" s="26">
        <v>23.85</v>
      </c>
      <c r="N78" s="18"/>
      <c r="O78" s="18">
        <v>10</v>
      </c>
      <c r="P78" s="18">
        <v>1</v>
      </c>
      <c r="Q78" s="18">
        <v>1</v>
      </c>
      <c r="R78" s="18"/>
      <c r="S78" s="18"/>
      <c r="T78" s="18"/>
      <c r="U78" s="18"/>
      <c r="V78" s="35">
        <f t="shared" si="22"/>
        <v>26.85</v>
      </c>
      <c r="W78" s="40">
        <v>34.35</v>
      </c>
      <c r="X78" s="19"/>
      <c r="Y78" s="19">
        <v>5</v>
      </c>
      <c r="Z78" s="19">
        <v>4</v>
      </c>
      <c r="AA78" s="19">
        <v>5</v>
      </c>
      <c r="AB78" s="19"/>
      <c r="AC78" s="19"/>
      <c r="AD78" s="19"/>
      <c r="AE78" s="19"/>
      <c r="AF78" s="82">
        <f t="shared" si="23"/>
        <v>48.35</v>
      </c>
      <c r="AG78" s="29">
        <v>29.67</v>
      </c>
      <c r="AH78" s="20"/>
      <c r="AI78" s="20">
        <v>6</v>
      </c>
      <c r="AJ78" s="20">
        <v>2</v>
      </c>
      <c r="AK78" s="20">
        <v>2</v>
      </c>
      <c r="AL78" s="20"/>
      <c r="AM78" s="20"/>
      <c r="AN78" s="20"/>
      <c r="AO78" s="20"/>
      <c r="AP78" s="46">
        <f t="shared" si="24"/>
        <v>35.67</v>
      </c>
      <c r="AQ78" s="38">
        <v>20.149999999999999</v>
      </c>
      <c r="AR78" s="21"/>
      <c r="AS78" s="21">
        <v>6</v>
      </c>
      <c r="AT78" s="21">
        <v>9</v>
      </c>
      <c r="AU78" s="21">
        <v>3</v>
      </c>
      <c r="AV78" s="21"/>
      <c r="AW78" s="21"/>
      <c r="AX78" s="21"/>
      <c r="AY78" s="21"/>
      <c r="AZ78" s="48">
        <f>AQ78+AT78*1+AU78*2+AV78*5+AW78*10+AX78*10+AY78*3</f>
        <v>35.15</v>
      </c>
      <c r="BA78" s="33">
        <v>34.83</v>
      </c>
      <c r="BB78" s="22">
        <v>8</v>
      </c>
      <c r="BC78" s="22"/>
      <c r="BD78" s="22"/>
      <c r="BE78" s="22"/>
      <c r="BF78" s="22"/>
      <c r="BG78" s="22"/>
      <c r="BH78" s="22"/>
      <c r="BI78" s="22"/>
      <c r="BJ78" s="50">
        <f>BA78+BD78*1+BE78*2+BF78*5+BG78*10+BH78*10+BI78*3</f>
        <v>34.83</v>
      </c>
      <c r="BK78" s="89"/>
      <c r="BL78" s="137">
        <f>$BL$74/L78</f>
        <v>0.95088743009968402</v>
      </c>
      <c r="BM78" s="138">
        <f>$BM$74/V78</f>
        <v>0.83836126629422725</v>
      </c>
      <c r="BN78" s="138">
        <f>$BN$74/AF78</f>
        <v>0.61716649431230608</v>
      </c>
      <c r="BO78" s="138">
        <f>$BO$74/AP78</f>
        <v>0.59377628259041204</v>
      </c>
      <c r="BP78" s="138">
        <f>$BP$74/AZ78</f>
        <v>0.67937411095305833</v>
      </c>
      <c r="BQ78" s="139">
        <f t="shared" si="25"/>
        <v>0.48636233132357171</v>
      </c>
      <c r="BR78" s="166">
        <f t="shared" si="26"/>
        <v>4.1659279155732589</v>
      </c>
      <c r="BS78" s="141">
        <f t="shared" si="27"/>
        <v>0.72924595153043492</v>
      </c>
      <c r="BT78" s="167">
        <f>(RANK(BS78,$BS$75:$BS$99))</f>
        <v>4</v>
      </c>
      <c r="BV78" s="143">
        <f>L78+V78+AF78+AP78+AZ78+BJ78</f>
        <v>221.98000000000002</v>
      </c>
    </row>
    <row r="79" spans="1:74" s="88" customFormat="1" x14ac:dyDescent="0.25">
      <c r="A79" s="16">
        <v>14</v>
      </c>
      <c r="B79" s="136" t="s">
        <v>21</v>
      </c>
      <c r="C79" s="24">
        <v>47.7</v>
      </c>
      <c r="D79" s="17"/>
      <c r="E79" s="17">
        <v>7</v>
      </c>
      <c r="F79" s="17">
        <v>8</v>
      </c>
      <c r="G79" s="17">
        <v>1</v>
      </c>
      <c r="H79" s="17"/>
      <c r="I79" s="17"/>
      <c r="J79" s="17"/>
      <c r="K79" s="17"/>
      <c r="L79" s="79">
        <f t="shared" si="21"/>
        <v>57.7</v>
      </c>
      <c r="M79" s="26">
        <v>22.08</v>
      </c>
      <c r="N79" s="18"/>
      <c r="O79" s="18">
        <v>10</v>
      </c>
      <c r="P79" s="18">
        <v>2</v>
      </c>
      <c r="Q79" s="18"/>
      <c r="R79" s="18"/>
      <c r="S79" s="18"/>
      <c r="T79" s="18"/>
      <c r="U79" s="18"/>
      <c r="V79" s="35">
        <f t="shared" si="22"/>
        <v>24.08</v>
      </c>
      <c r="W79" s="40">
        <v>40.78</v>
      </c>
      <c r="X79" s="19"/>
      <c r="Y79" s="19">
        <v>11</v>
      </c>
      <c r="Z79" s="19">
        <v>2</v>
      </c>
      <c r="AA79" s="19">
        <v>1</v>
      </c>
      <c r="AB79" s="19"/>
      <c r="AC79" s="19"/>
      <c r="AD79" s="19"/>
      <c r="AE79" s="19"/>
      <c r="AF79" s="82">
        <f t="shared" si="23"/>
        <v>44.78</v>
      </c>
      <c r="AG79" s="29">
        <v>35.07</v>
      </c>
      <c r="AH79" s="20"/>
      <c r="AI79" s="20">
        <v>8</v>
      </c>
      <c r="AJ79" s="20">
        <v>2</v>
      </c>
      <c r="AK79" s="20"/>
      <c r="AL79" s="20"/>
      <c r="AM79" s="20"/>
      <c r="AN79" s="20"/>
      <c r="AO79" s="20"/>
      <c r="AP79" s="46">
        <f t="shared" si="24"/>
        <v>37.07</v>
      </c>
      <c r="AQ79" s="38">
        <v>20.13</v>
      </c>
      <c r="AR79" s="21"/>
      <c r="AS79" s="21">
        <v>8</v>
      </c>
      <c r="AT79" s="21">
        <v>8</v>
      </c>
      <c r="AU79" s="21">
        <v>2</v>
      </c>
      <c r="AV79" s="21"/>
      <c r="AW79" s="21"/>
      <c r="AX79" s="21"/>
      <c r="AY79" s="21"/>
      <c r="AZ79" s="48">
        <f>AQ79+AT79*1+AU79*2+AV79*5+AW79*10+AX79*10+AY79*3</f>
        <v>32.129999999999995</v>
      </c>
      <c r="BA79" s="33">
        <v>30.93</v>
      </c>
      <c r="BB79" s="22">
        <v>8</v>
      </c>
      <c r="BC79" s="22"/>
      <c r="BD79" s="22"/>
      <c r="BE79" s="22"/>
      <c r="BF79" s="22"/>
      <c r="BG79" s="22"/>
      <c r="BH79" s="22"/>
      <c r="BI79" s="22"/>
      <c r="BJ79" s="50">
        <f>BA79+BD79*1+BE79*2+BF79*5+BG79*10+BH79*10+BI79*3</f>
        <v>30.93</v>
      </c>
      <c r="BK79" s="89"/>
      <c r="BL79" s="137">
        <f>$BL$74/L79</f>
        <v>0.67781629116117847</v>
      </c>
      <c r="BM79" s="138">
        <f>$BM$74/V79</f>
        <v>0.93480066445182741</v>
      </c>
      <c r="BN79" s="138">
        <f>$BN$74/AF79</f>
        <v>0.66636891469405979</v>
      </c>
      <c r="BO79" s="138">
        <f>$BO$74/AP79</f>
        <v>0.57135149716752087</v>
      </c>
      <c r="BP79" s="138">
        <f>$BP$74/AZ79</f>
        <v>0.74323062558356678</v>
      </c>
      <c r="BQ79" s="139">
        <f t="shared" si="25"/>
        <v>0.54768832848367288</v>
      </c>
      <c r="BR79" s="166">
        <f t="shared" si="26"/>
        <v>4.1412563215418263</v>
      </c>
      <c r="BS79" s="141">
        <f t="shared" si="27"/>
        <v>0.72492718739676687</v>
      </c>
      <c r="BT79" s="167">
        <f>(RANK(BS79,$BS$75:$BS$99))</f>
        <v>5</v>
      </c>
      <c r="BV79" s="143">
        <f>L79+V79+AF79+AP79+AZ79+BJ79</f>
        <v>226.69</v>
      </c>
    </row>
    <row r="80" spans="1:74" s="88" customFormat="1" x14ac:dyDescent="0.25">
      <c r="A80" s="16">
        <v>44</v>
      </c>
      <c r="B80" s="136" t="s">
        <v>20</v>
      </c>
      <c r="C80" s="24">
        <v>53.73</v>
      </c>
      <c r="D80" s="17"/>
      <c r="E80" s="17">
        <v>7</v>
      </c>
      <c r="F80" s="17">
        <v>8</v>
      </c>
      <c r="G80" s="17"/>
      <c r="H80" s="17">
        <v>1</v>
      </c>
      <c r="I80" s="17"/>
      <c r="J80" s="17"/>
      <c r="K80" s="17"/>
      <c r="L80" s="79">
        <f t="shared" si="21"/>
        <v>66.72999999999999</v>
      </c>
      <c r="M80" s="26">
        <v>21.94</v>
      </c>
      <c r="N80" s="18"/>
      <c r="O80" s="18">
        <v>11</v>
      </c>
      <c r="P80" s="18">
        <v>1</v>
      </c>
      <c r="Q80" s="18"/>
      <c r="R80" s="18"/>
      <c r="S80" s="18"/>
      <c r="T80" s="18"/>
      <c r="U80" s="18"/>
      <c r="V80" s="35">
        <f t="shared" si="22"/>
        <v>22.94</v>
      </c>
      <c r="W80" s="40">
        <v>36.56</v>
      </c>
      <c r="X80" s="19"/>
      <c r="Y80" s="19">
        <v>5</v>
      </c>
      <c r="Z80" s="19">
        <v>8</v>
      </c>
      <c r="AA80" s="19">
        <v>1</v>
      </c>
      <c r="AB80" s="19"/>
      <c r="AC80" s="19"/>
      <c r="AD80" s="19"/>
      <c r="AE80" s="19"/>
      <c r="AF80" s="82">
        <f t="shared" si="23"/>
        <v>46.56</v>
      </c>
      <c r="AG80" s="29">
        <v>28.91</v>
      </c>
      <c r="AH80" s="20"/>
      <c r="AI80" s="20">
        <v>5</v>
      </c>
      <c r="AJ80" s="20">
        <v>5</v>
      </c>
      <c r="AK80" s="20"/>
      <c r="AL80" s="20"/>
      <c r="AM80" s="20"/>
      <c r="AN80" s="20"/>
      <c r="AO80" s="20"/>
      <c r="AP80" s="46">
        <f t="shared" si="24"/>
        <v>33.909999999999997</v>
      </c>
      <c r="AQ80" s="38">
        <v>30.92</v>
      </c>
      <c r="AR80" s="21"/>
      <c r="AS80" s="21">
        <v>8</v>
      </c>
      <c r="AT80" s="21">
        <v>9</v>
      </c>
      <c r="AU80" s="21">
        <v>1</v>
      </c>
      <c r="AV80" s="21"/>
      <c r="AW80" s="21"/>
      <c r="AX80" s="21"/>
      <c r="AY80" s="21"/>
      <c r="AZ80" s="48">
        <f>AQ80+AT80*1+AU80*2+AV80*5+AW80*10+AX80*10+AY80*3</f>
        <v>41.92</v>
      </c>
      <c r="BA80" s="33">
        <v>28.37</v>
      </c>
      <c r="BB80" s="22">
        <v>8</v>
      </c>
      <c r="BC80" s="22"/>
      <c r="BD80" s="22"/>
      <c r="BE80" s="22"/>
      <c r="BF80" s="22"/>
      <c r="BG80" s="22"/>
      <c r="BH80" s="22"/>
      <c r="BI80" s="22"/>
      <c r="BJ80" s="50">
        <f>BA80+BD80*1+BE80*2+BF80*5+BG80*10+BH80*10+BI80*3</f>
        <v>28.37</v>
      </c>
      <c r="BK80" s="89"/>
      <c r="BL80" s="137">
        <f>$BL$74/L80</f>
        <v>0.58609321144912341</v>
      </c>
      <c r="BM80" s="138">
        <f>$BM$74/V80</f>
        <v>0.98125544899738448</v>
      </c>
      <c r="BN80" s="138">
        <f>$BN$74/AF80</f>
        <v>0.64089347079037795</v>
      </c>
      <c r="BO80" s="138">
        <f>$BO$74/AP80</f>
        <v>0.62459451489236217</v>
      </c>
      <c r="BP80" s="138">
        <f>$BP$74/AZ80</f>
        <v>0.56965648854961826</v>
      </c>
      <c r="BQ80" s="139">
        <f t="shared" si="25"/>
        <v>0.59710962284102931</v>
      </c>
      <c r="BR80" s="166">
        <f t="shared" si="26"/>
        <v>3.9996027575198951</v>
      </c>
      <c r="BS80" s="141">
        <f t="shared" si="27"/>
        <v>0.70013072183703184</v>
      </c>
      <c r="BT80" s="167">
        <f>(RANK(BS80,$BS$75:$BS$99))</f>
        <v>6</v>
      </c>
      <c r="BV80" s="143">
        <f>L80+V80+AF80+AP80+AZ80+BJ80</f>
        <v>240.43</v>
      </c>
    </row>
    <row r="81" spans="1:74" s="88" customFormat="1" x14ac:dyDescent="0.25">
      <c r="A81" s="16">
        <v>43</v>
      </c>
      <c r="B81" s="136" t="s">
        <v>68</v>
      </c>
      <c r="C81" s="24">
        <v>51.3</v>
      </c>
      <c r="D81" s="17"/>
      <c r="E81" s="17">
        <v>11</v>
      </c>
      <c r="F81" s="17">
        <v>3</v>
      </c>
      <c r="G81" s="17">
        <v>2</v>
      </c>
      <c r="H81" s="17"/>
      <c r="I81" s="17"/>
      <c r="J81" s="17">
        <v>1</v>
      </c>
      <c r="K81" s="17"/>
      <c r="L81" s="79">
        <f t="shared" si="21"/>
        <v>68.3</v>
      </c>
      <c r="M81" s="26">
        <v>26.84</v>
      </c>
      <c r="N81" s="18"/>
      <c r="O81" s="18">
        <v>11</v>
      </c>
      <c r="P81" s="18">
        <v>1</v>
      </c>
      <c r="Q81" s="18"/>
      <c r="R81" s="18"/>
      <c r="S81" s="18"/>
      <c r="T81" s="18"/>
      <c r="U81" s="18"/>
      <c r="V81" s="35">
        <f t="shared" si="22"/>
        <v>27.84</v>
      </c>
      <c r="W81" s="40">
        <v>32.49</v>
      </c>
      <c r="X81" s="19"/>
      <c r="Y81" s="19">
        <v>7</v>
      </c>
      <c r="Z81" s="19">
        <v>6</v>
      </c>
      <c r="AA81" s="19"/>
      <c r="AB81" s="19">
        <v>1</v>
      </c>
      <c r="AC81" s="19"/>
      <c r="AD81" s="19"/>
      <c r="AE81" s="19"/>
      <c r="AF81" s="82">
        <f t="shared" si="23"/>
        <v>43.49</v>
      </c>
      <c r="AG81" s="29">
        <v>30.39</v>
      </c>
      <c r="AH81" s="20"/>
      <c r="AI81" s="20">
        <v>5</v>
      </c>
      <c r="AJ81" s="20">
        <v>3</v>
      </c>
      <c r="AK81" s="20">
        <v>1</v>
      </c>
      <c r="AL81" s="20">
        <v>1</v>
      </c>
      <c r="AM81" s="20"/>
      <c r="AN81" s="20"/>
      <c r="AO81" s="20"/>
      <c r="AP81" s="46">
        <f t="shared" si="24"/>
        <v>40.39</v>
      </c>
      <c r="AQ81" s="38">
        <v>27.82</v>
      </c>
      <c r="AR81" s="21"/>
      <c r="AS81" s="21">
        <v>13</v>
      </c>
      <c r="AT81" s="21">
        <v>5</v>
      </c>
      <c r="AU81" s="21"/>
      <c r="AV81" s="21"/>
      <c r="AW81" s="21"/>
      <c r="AX81" s="21"/>
      <c r="AY81" s="21"/>
      <c r="AZ81" s="48">
        <f>AQ81+AT81*1+AU81*2+AV81*5+AW81*10+AX81*10+AY81*3</f>
        <v>32.82</v>
      </c>
      <c r="BA81" s="33">
        <v>27.87</v>
      </c>
      <c r="BB81" s="22">
        <v>8</v>
      </c>
      <c r="BC81" s="22"/>
      <c r="BD81" s="22"/>
      <c r="BE81" s="22"/>
      <c r="BF81" s="22"/>
      <c r="BG81" s="22"/>
      <c r="BH81" s="22"/>
      <c r="BI81" s="22"/>
      <c r="BJ81" s="50">
        <f>BA81+BD81*1+BE81*2+BF81*5+BG81*10+BH81*10+BI81*3</f>
        <v>27.87</v>
      </c>
      <c r="BK81" s="89"/>
      <c r="BL81" s="137">
        <f>$BL$74/L81</f>
        <v>0.57262079062957538</v>
      </c>
      <c r="BM81" s="138">
        <f>$BM$74/V81</f>
        <v>0.80854885057471271</v>
      </c>
      <c r="BN81" s="138">
        <f>$BN$74/AF81</f>
        <v>0.68613474361922278</v>
      </c>
      <c r="BO81" s="138">
        <f>$BO$74/AP81</f>
        <v>0.52438722456053477</v>
      </c>
      <c r="BP81" s="138">
        <f>$BP$74/AZ81</f>
        <v>0.72760511882998169</v>
      </c>
      <c r="BQ81" s="139">
        <f t="shared" si="25"/>
        <v>0.60782203085755293</v>
      </c>
      <c r="BR81" s="166">
        <f t="shared" si="26"/>
        <v>3.9271187590715804</v>
      </c>
      <c r="BS81" s="141">
        <f t="shared" si="27"/>
        <v>0.68744239321243583</v>
      </c>
      <c r="BT81" s="167">
        <f>(RANK(BS81,$BS$75:$BS$99))</f>
        <v>7</v>
      </c>
      <c r="BV81" s="143">
        <f>L81+V81+AF81+AP81+AZ81+BJ81</f>
        <v>240.70999999999998</v>
      </c>
    </row>
    <row r="82" spans="1:74" s="88" customFormat="1" x14ac:dyDescent="0.25">
      <c r="A82" s="16">
        <v>98</v>
      </c>
      <c r="B82" s="136" t="s">
        <v>114</v>
      </c>
      <c r="C82" s="24">
        <v>51.86</v>
      </c>
      <c r="D82" s="17"/>
      <c r="E82" s="17">
        <v>10</v>
      </c>
      <c r="F82" s="17">
        <v>5</v>
      </c>
      <c r="G82" s="17">
        <v>1</v>
      </c>
      <c r="H82" s="17"/>
      <c r="I82" s="17"/>
      <c r="J82" s="17"/>
      <c r="K82" s="17"/>
      <c r="L82" s="79">
        <f t="shared" si="21"/>
        <v>58.86</v>
      </c>
      <c r="M82" s="26">
        <v>22.22</v>
      </c>
      <c r="N82" s="18"/>
      <c r="O82" s="18">
        <v>10</v>
      </c>
      <c r="P82" s="18">
        <v>1</v>
      </c>
      <c r="Q82" s="18"/>
      <c r="R82" s="18">
        <v>1</v>
      </c>
      <c r="S82" s="18"/>
      <c r="T82" s="18"/>
      <c r="U82" s="18"/>
      <c r="V82" s="35">
        <f t="shared" si="22"/>
        <v>28.22</v>
      </c>
      <c r="W82" s="40">
        <v>31.39</v>
      </c>
      <c r="X82" s="19"/>
      <c r="Y82" s="19">
        <v>6</v>
      </c>
      <c r="Z82" s="19">
        <v>8</v>
      </c>
      <c r="AA82" s="19"/>
      <c r="AB82" s="19"/>
      <c r="AC82" s="19"/>
      <c r="AD82" s="19"/>
      <c r="AE82" s="19"/>
      <c r="AF82" s="82">
        <f t="shared" si="23"/>
        <v>39.39</v>
      </c>
      <c r="AG82" s="29">
        <v>26.18</v>
      </c>
      <c r="AH82" s="20"/>
      <c r="AI82" s="20">
        <v>7</v>
      </c>
      <c r="AJ82" s="20"/>
      <c r="AK82" s="20"/>
      <c r="AL82" s="20">
        <v>3</v>
      </c>
      <c r="AM82" s="20"/>
      <c r="AN82" s="20"/>
      <c r="AO82" s="20">
        <v>2</v>
      </c>
      <c r="AP82" s="46">
        <f t="shared" si="24"/>
        <v>47.18</v>
      </c>
      <c r="AQ82" s="38">
        <v>25.01</v>
      </c>
      <c r="AR82" s="21"/>
      <c r="AS82" s="21">
        <v>11</v>
      </c>
      <c r="AT82" s="21">
        <v>5</v>
      </c>
      <c r="AU82" s="21">
        <v>2</v>
      </c>
      <c r="AV82" s="21"/>
      <c r="AW82" s="21"/>
      <c r="AX82" s="21"/>
      <c r="AY82" s="21"/>
      <c r="AZ82" s="48">
        <f>AQ82+AT82*1+AU82*2+AV82*5+AW82*10+AX82*10+AY82*3</f>
        <v>34.010000000000005</v>
      </c>
      <c r="BA82" s="33">
        <v>31</v>
      </c>
      <c r="BB82" s="22">
        <v>8</v>
      </c>
      <c r="BC82" s="22"/>
      <c r="BD82" s="22"/>
      <c r="BE82" s="22"/>
      <c r="BF82" s="22"/>
      <c r="BG82" s="22"/>
      <c r="BH82" s="22"/>
      <c r="BI82" s="22"/>
      <c r="BJ82" s="50">
        <f>BA82+BD82*1+BE82*2+BF82*5+BG82*10+BH82*10+BI82*3</f>
        <v>31</v>
      </c>
      <c r="BK82" s="89"/>
      <c r="BL82" s="137">
        <f>$BL$74/L82</f>
        <v>0.66445803601766906</v>
      </c>
      <c r="BM82" s="138">
        <f>$BM$74/V82</f>
        <v>0.79766123316796611</v>
      </c>
      <c r="BN82" s="138">
        <f>$BN$74/AF82</f>
        <v>0.75755267834475759</v>
      </c>
      <c r="BO82" s="138">
        <f>$BO$74/AP82</f>
        <v>0.44891903348876644</v>
      </c>
      <c r="BP82" s="138">
        <f>$BP$74/AZ82</f>
        <v>0.70214642752131717</v>
      </c>
      <c r="BQ82" s="139">
        <f t="shared" si="25"/>
        <v>0.54645161290322586</v>
      </c>
      <c r="BR82" s="166">
        <f t="shared" si="26"/>
        <v>3.917189021443702</v>
      </c>
      <c r="BS82" s="141">
        <f t="shared" si="27"/>
        <v>0.68570419199733079</v>
      </c>
      <c r="BT82" s="167">
        <f>(RANK(BS82,$BS$75:$BS$99))</f>
        <v>8</v>
      </c>
      <c r="BV82" s="143">
        <f>L82+V82+AF82+AP82+AZ82+BJ82</f>
        <v>238.66000000000003</v>
      </c>
    </row>
    <row r="83" spans="1:74" s="88" customFormat="1" x14ac:dyDescent="0.25">
      <c r="A83" s="16">
        <v>96</v>
      </c>
      <c r="B83" s="136" t="s">
        <v>113</v>
      </c>
      <c r="C83" s="24">
        <v>37.159999999999997</v>
      </c>
      <c r="D83" s="17"/>
      <c r="E83" s="17">
        <v>5</v>
      </c>
      <c r="F83" s="17">
        <v>8</v>
      </c>
      <c r="G83" s="17">
        <v>2</v>
      </c>
      <c r="H83" s="17">
        <v>1</v>
      </c>
      <c r="I83" s="17"/>
      <c r="J83" s="17"/>
      <c r="K83" s="17"/>
      <c r="L83" s="79">
        <f t="shared" si="21"/>
        <v>54.16</v>
      </c>
      <c r="M83" s="26">
        <v>20.34</v>
      </c>
      <c r="N83" s="18"/>
      <c r="O83" s="18">
        <v>7</v>
      </c>
      <c r="P83" s="18">
        <v>5</v>
      </c>
      <c r="Q83" s="18"/>
      <c r="R83" s="18"/>
      <c r="S83" s="18"/>
      <c r="T83" s="18"/>
      <c r="U83" s="18"/>
      <c r="V83" s="35">
        <f t="shared" si="22"/>
        <v>25.34</v>
      </c>
      <c r="W83" s="40">
        <v>43.13</v>
      </c>
      <c r="X83" s="19"/>
      <c r="Y83" s="19">
        <v>8</v>
      </c>
      <c r="Z83" s="19">
        <v>5</v>
      </c>
      <c r="AA83" s="19">
        <v>1</v>
      </c>
      <c r="AB83" s="19"/>
      <c r="AC83" s="19"/>
      <c r="AD83" s="19"/>
      <c r="AE83" s="19"/>
      <c r="AF83" s="82">
        <f t="shared" si="23"/>
        <v>50.13</v>
      </c>
      <c r="AG83" s="29">
        <v>26.67</v>
      </c>
      <c r="AH83" s="20"/>
      <c r="AI83" s="20">
        <v>4</v>
      </c>
      <c r="AJ83" s="20">
        <v>5</v>
      </c>
      <c r="AK83" s="20">
        <v>1</v>
      </c>
      <c r="AL83" s="20"/>
      <c r="AM83" s="20"/>
      <c r="AN83" s="20"/>
      <c r="AO83" s="20"/>
      <c r="AP83" s="46">
        <f t="shared" si="24"/>
        <v>33.67</v>
      </c>
      <c r="AQ83" s="38">
        <v>30.87</v>
      </c>
      <c r="AR83" s="21"/>
      <c r="AS83" s="21">
        <v>4</v>
      </c>
      <c r="AT83" s="21">
        <v>7</v>
      </c>
      <c r="AU83" s="21">
        <v>7</v>
      </c>
      <c r="AV83" s="21"/>
      <c r="AW83" s="21"/>
      <c r="AX83" s="21"/>
      <c r="AY83" s="21"/>
      <c r="AZ83" s="48">
        <f>AQ83+AT83*1+AU83*2+AV83*5+AW83*10+AX83*10+AY83*3</f>
        <v>51.870000000000005</v>
      </c>
      <c r="BA83" s="33">
        <v>32.700000000000003</v>
      </c>
      <c r="BB83" s="22">
        <v>8</v>
      </c>
      <c r="BC83" s="22"/>
      <c r="BD83" s="22"/>
      <c r="BE83" s="22"/>
      <c r="BF83" s="22"/>
      <c r="BG83" s="22"/>
      <c r="BH83" s="22"/>
      <c r="BI83" s="22"/>
      <c r="BJ83" s="50">
        <f>BA83+BD83*1+BE83*2+BF83*5+BG83*10+BH83*10+BI83*3</f>
        <v>32.700000000000003</v>
      </c>
      <c r="BK83" s="89"/>
      <c r="BL83" s="137">
        <f>$BL$74/L83</f>
        <v>0.72211964549483021</v>
      </c>
      <c r="BM83" s="138">
        <f>$BM$74/V83</f>
        <v>0.88831886345698508</v>
      </c>
      <c r="BN83" s="138">
        <f>$BN$74/AF83</f>
        <v>0.59525234390584481</v>
      </c>
      <c r="BO83" s="138">
        <f>$BO$74/AP83</f>
        <v>0.629046629046629</v>
      </c>
      <c r="BP83" s="138">
        <f>$BP$74/AZ83</f>
        <v>0.4603817235396182</v>
      </c>
      <c r="BQ83" s="139">
        <f t="shared" si="25"/>
        <v>0.5180428134556575</v>
      </c>
      <c r="BR83" s="166">
        <f t="shared" si="26"/>
        <v>3.8131620188995643</v>
      </c>
      <c r="BS83" s="141">
        <f t="shared" si="27"/>
        <v>0.66749425846209831</v>
      </c>
      <c r="BT83" s="167">
        <f>(RANK(BS83,$BS$75:$BS$99))</f>
        <v>9</v>
      </c>
      <c r="BV83" s="143">
        <f>L83+V83+AF83+AP83+AZ83+BJ83</f>
        <v>247.87</v>
      </c>
    </row>
    <row r="84" spans="1:74" s="88" customFormat="1" x14ac:dyDescent="0.25">
      <c r="A84" s="16">
        <v>25</v>
      </c>
      <c r="B84" s="136" t="s">
        <v>130</v>
      </c>
      <c r="C84" s="24">
        <v>51.37</v>
      </c>
      <c r="D84" s="17"/>
      <c r="E84" s="17">
        <v>14</v>
      </c>
      <c r="F84" s="17">
        <v>2</v>
      </c>
      <c r="G84" s="17"/>
      <c r="H84" s="17"/>
      <c r="I84" s="17"/>
      <c r="J84" s="17"/>
      <c r="K84" s="17"/>
      <c r="L84" s="79">
        <f t="shared" si="21"/>
        <v>53.37</v>
      </c>
      <c r="M84" s="26">
        <v>28.02</v>
      </c>
      <c r="N84" s="18"/>
      <c r="O84" s="18">
        <v>10</v>
      </c>
      <c r="P84" s="18">
        <v>2</v>
      </c>
      <c r="Q84" s="18"/>
      <c r="R84" s="18"/>
      <c r="S84" s="18"/>
      <c r="T84" s="18"/>
      <c r="U84" s="18"/>
      <c r="V84" s="35">
        <f t="shared" si="22"/>
        <v>30.02</v>
      </c>
      <c r="W84" s="40">
        <v>34.97</v>
      </c>
      <c r="X84" s="19"/>
      <c r="Y84" s="19">
        <v>8</v>
      </c>
      <c r="Z84" s="19">
        <v>2</v>
      </c>
      <c r="AA84" s="19">
        <v>3</v>
      </c>
      <c r="AB84" s="19">
        <v>1</v>
      </c>
      <c r="AC84" s="19"/>
      <c r="AD84" s="19"/>
      <c r="AE84" s="19"/>
      <c r="AF84" s="82">
        <f t="shared" si="23"/>
        <v>47.97</v>
      </c>
      <c r="AG84" s="29">
        <v>34.270000000000003</v>
      </c>
      <c r="AH84" s="20"/>
      <c r="AI84" s="20">
        <v>7</v>
      </c>
      <c r="AJ84" s="20">
        <v>2</v>
      </c>
      <c r="AK84" s="20">
        <v>1</v>
      </c>
      <c r="AL84" s="20"/>
      <c r="AM84" s="20"/>
      <c r="AN84" s="20"/>
      <c r="AO84" s="20"/>
      <c r="AP84" s="46">
        <f t="shared" si="24"/>
        <v>38.270000000000003</v>
      </c>
      <c r="AQ84" s="38">
        <v>29.85</v>
      </c>
      <c r="AR84" s="21"/>
      <c r="AS84" s="21">
        <v>13</v>
      </c>
      <c r="AT84" s="21">
        <v>4</v>
      </c>
      <c r="AU84" s="21">
        <v>1</v>
      </c>
      <c r="AV84" s="21"/>
      <c r="AW84" s="21"/>
      <c r="AX84" s="21"/>
      <c r="AY84" s="21"/>
      <c r="AZ84" s="48">
        <f>AQ84+AT84*1+AU84*2+AV84*5+AW84*10+AX84*10+AY84*3</f>
        <v>35.85</v>
      </c>
      <c r="BA84" s="33">
        <v>36.56</v>
      </c>
      <c r="BB84" s="22">
        <v>8</v>
      </c>
      <c r="BC84" s="22"/>
      <c r="BD84" s="22"/>
      <c r="BE84" s="22"/>
      <c r="BF84" s="22"/>
      <c r="BG84" s="22"/>
      <c r="BH84" s="22"/>
      <c r="BI84" s="22"/>
      <c r="BJ84" s="50">
        <f>BA84+BD84*1+BE84*2+BF84*5+BG84*10+BH84*10+BI84*3</f>
        <v>36.56</v>
      </c>
      <c r="BK84" s="89"/>
      <c r="BL84" s="137">
        <f>$BL$74/L84</f>
        <v>0.73280869402285931</v>
      </c>
      <c r="BM84" s="138">
        <f>$BM$74/V84</f>
        <v>0.74983344437041977</v>
      </c>
      <c r="BN84" s="138">
        <f>$BN$74/AF84</f>
        <v>0.62205545132374407</v>
      </c>
      <c r="BO84" s="138">
        <f>$BO$74/AP84</f>
        <v>0.55343611183694796</v>
      </c>
      <c r="BP84" s="138">
        <f>$BP$74/AZ84</f>
        <v>0.66610878661087858</v>
      </c>
      <c r="BQ84" s="139">
        <f t="shared" si="25"/>
        <v>0.46334792122538293</v>
      </c>
      <c r="BR84" s="166">
        <f t="shared" si="26"/>
        <v>3.7875904093902322</v>
      </c>
      <c r="BS84" s="141">
        <f t="shared" si="27"/>
        <v>0.663017946560712</v>
      </c>
      <c r="BT84" s="167">
        <f>(RANK(BS84,$BS$75:$BS$99))</f>
        <v>10</v>
      </c>
      <c r="BV84" s="143">
        <f>L84+V84+AF84+AP84+AZ84+BJ84</f>
        <v>242.04000000000002</v>
      </c>
    </row>
    <row r="85" spans="1:74" s="88" customFormat="1" x14ac:dyDescent="0.25">
      <c r="A85" s="16">
        <v>42</v>
      </c>
      <c r="B85" s="136" t="s">
        <v>7</v>
      </c>
      <c r="C85" s="24">
        <v>31.82</v>
      </c>
      <c r="D85" s="17"/>
      <c r="E85" s="17">
        <v>5</v>
      </c>
      <c r="F85" s="17">
        <v>5</v>
      </c>
      <c r="G85" s="17">
        <v>3</v>
      </c>
      <c r="H85" s="17">
        <v>3</v>
      </c>
      <c r="I85" s="17"/>
      <c r="J85" s="17"/>
      <c r="K85" s="17"/>
      <c r="L85" s="79">
        <f t="shared" si="21"/>
        <v>57.82</v>
      </c>
      <c r="M85" s="26">
        <v>21.26</v>
      </c>
      <c r="N85" s="18"/>
      <c r="O85" s="18">
        <v>6</v>
      </c>
      <c r="P85" s="18">
        <v>4</v>
      </c>
      <c r="Q85" s="18"/>
      <c r="R85" s="18">
        <v>2</v>
      </c>
      <c r="S85" s="18"/>
      <c r="T85" s="18"/>
      <c r="U85" s="18"/>
      <c r="V85" s="35">
        <f t="shared" si="22"/>
        <v>35.260000000000005</v>
      </c>
      <c r="W85" s="40">
        <v>25.98</v>
      </c>
      <c r="X85" s="19"/>
      <c r="Y85" s="19">
        <v>6</v>
      </c>
      <c r="Z85" s="19">
        <v>3</v>
      </c>
      <c r="AA85" s="19">
        <v>2</v>
      </c>
      <c r="AB85" s="19">
        <v>3</v>
      </c>
      <c r="AC85" s="19"/>
      <c r="AD85" s="19"/>
      <c r="AE85" s="19"/>
      <c r="AF85" s="82">
        <f t="shared" si="23"/>
        <v>47.980000000000004</v>
      </c>
      <c r="AG85" s="29">
        <v>21.47</v>
      </c>
      <c r="AH85" s="20"/>
      <c r="AI85" s="20">
        <v>6</v>
      </c>
      <c r="AJ85" s="20">
        <v>1</v>
      </c>
      <c r="AK85" s="20">
        <v>1</v>
      </c>
      <c r="AL85" s="20">
        <v>2</v>
      </c>
      <c r="AM85" s="20"/>
      <c r="AN85" s="20"/>
      <c r="AO85" s="20"/>
      <c r="AP85" s="46">
        <f t="shared" si="24"/>
        <v>34.47</v>
      </c>
      <c r="AQ85" s="38">
        <v>20.54</v>
      </c>
      <c r="AR85" s="21"/>
      <c r="AS85" s="21">
        <v>9</v>
      </c>
      <c r="AT85" s="21">
        <v>8</v>
      </c>
      <c r="AU85" s="21"/>
      <c r="AV85" s="21">
        <v>1</v>
      </c>
      <c r="AW85" s="21"/>
      <c r="AX85" s="21"/>
      <c r="AY85" s="21"/>
      <c r="AZ85" s="48">
        <f>AQ85+AT85*1+AU85*2+AV85*5+AW85*10+AX85*10+AY85*3</f>
        <v>33.54</v>
      </c>
      <c r="BA85" s="33">
        <v>42.29</v>
      </c>
      <c r="BB85" s="22">
        <v>8</v>
      </c>
      <c r="BC85" s="22"/>
      <c r="BD85" s="22"/>
      <c r="BE85" s="22"/>
      <c r="BF85" s="22"/>
      <c r="BG85" s="22"/>
      <c r="BH85" s="22"/>
      <c r="BI85" s="22"/>
      <c r="BJ85" s="50">
        <f>BA85+BD85*1+BE85*2+BF85*5+BG85*10+BH85*10+BI85*3</f>
        <v>42.29</v>
      </c>
      <c r="BK85" s="89"/>
      <c r="BL85" s="137">
        <f>$BL$74/L85</f>
        <v>0.67640954686959531</v>
      </c>
      <c r="BM85" s="138">
        <f>$BM$74/V85</f>
        <v>0.63840045377197951</v>
      </c>
      <c r="BN85" s="138">
        <f>$BN$74/AF85</f>
        <v>0.62192580241767392</v>
      </c>
      <c r="BO85" s="138">
        <f>$BO$74/AP85</f>
        <v>0.61444734551784164</v>
      </c>
      <c r="BP85" s="138">
        <f>$BP$74/AZ85</f>
        <v>0.71198568872987478</v>
      </c>
      <c r="BQ85" s="139">
        <f t="shared" si="25"/>
        <v>0.40056751004965718</v>
      </c>
      <c r="BR85" s="166">
        <f t="shared" si="26"/>
        <v>3.6637363473566222</v>
      </c>
      <c r="BS85" s="141">
        <f t="shared" si="27"/>
        <v>0.64133728497725762</v>
      </c>
      <c r="BT85" s="167">
        <f>(RANK(BS85,$BS$75:$BS$99))</f>
        <v>11</v>
      </c>
      <c r="BV85" s="143">
        <f>L85+V85+AF85+AP85+AZ85+BJ85</f>
        <v>251.35999999999999</v>
      </c>
    </row>
    <row r="86" spans="1:74" s="88" customFormat="1" x14ac:dyDescent="0.25">
      <c r="A86" s="16">
        <v>38</v>
      </c>
      <c r="B86" s="136" t="s">
        <v>65</v>
      </c>
      <c r="C86" s="24">
        <v>43.5</v>
      </c>
      <c r="D86" s="17"/>
      <c r="E86" s="17">
        <v>10</v>
      </c>
      <c r="F86" s="17">
        <v>5</v>
      </c>
      <c r="G86" s="17">
        <v>1</v>
      </c>
      <c r="H86" s="17"/>
      <c r="I86" s="17"/>
      <c r="J86" s="17"/>
      <c r="K86" s="17"/>
      <c r="L86" s="79">
        <f t="shared" si="21"/>
        <v>50.5</v>
      </c>
      <c r="M86" s="26">
        <v>21.97</v>
      </c>
      <c r="N86" s="18"/>
      <c r="O86" s="18">
        <v>9</v>
      </c>
      <c r="P86" s="18">
        <v>3</v>
      </c>
      <c r="Q86" s="18"/>
      <c r="R86" s="18"/>
      <c r="S86" s="18"/>
      <c r="T86" s="18"/>
      <c r="U86" s="18"/>
      <c r="V86" s="35">
        <f t="shared" si="22"/>
        <v>24.97</v>
      </c>
      <c r="W86" s="40">
        <v>35.46</v>
      </c>
      <c r="X86" s="19"/>
      <c r="Y86" s="19">
        <v>9</v>
      </c>
      <c r="Z86" s="19">
        <v>4</v>
      </c>
      <c r="AA86" s="19"/>
      <c r="AB86" s="19">
        <v>1</v>
      </c>
      <c r="AC86" s="19"/>
      <c r="AD86" s="19"/>
      <c r="AE86" s="19"/>
      <c r="AF86" s="82">
        <f t="shared" si="23"/>
        <v>44.46</v>
      </c>
      <c r="AG86" s="29">
        <v>52.91</v>
      </c>
      <c r="AH86" s="20"/>
      <c r="AI86" s="20">
        <v>9</v>
      </c>
      <c r="AJ86" s="20"/>
      <c r="AK86" s="20"/>
      <c r="AL86" s="20">
        <v>1</v>
      </c>
      <c r="AM86" s="20"/>
      <c r="AN86" s="20"/>
      <c r="AO86" s="20"/>
      <c r="AP86" s="46">
        <f t="shared" si="24"/>
        <v>57.91</v>
      </c>
      <c r="AQ86" s="38">
        <v>27.18</v>
      </c>
      <c r="AR86" s="21"/>
      <c r="AS86" s="21">
        <v>11</v>
      </c>
      <c r="AT86" s="21">
        <v>5</v>
      </c>
      <c r="AU86" s="21"/>
      <c r="AV86" s="21">
        <v>2</v>
      </c>
      <c r="AW86" s="21"/>
      <c r="AX86" s="21"/>
      <c r="AY86" s="21"/>
      <c r="AZ86" s="48">
        <f>AQ86+AT86*1+AU86*2+AV86*5+AW86*10+AX86*10+AY86*3</f>
        <v>42.18</v>
      </c>
      <c r="BA86" s="33">
        <v>44.5</v>
      </c>
      <c r="BB86" s="22">
        <v>8</v>
      </c>
      <c r="BC86" s="22"/>
      <c r="BD86" s="22"/>
      <c r="BE86" s="22"/>
      <c r="BF86" s="22"/>
      <c r="BG86" s="22"/>
      <c r="BH86" s="22"/>
      <c r="BI86" s="22"/>
      <c r="BJ86" s="50">
        <f>BA86+BD86*1+BE86*2+BF86*5+BG86*10+BH86*10+BI86*3</f>
        <v>44.5</v>
      </c>
      <c r="BK86" s="89"/>
      <c r="BL86" s="137">
        <f>$BL$74/L86</f>
        <v>0.77445544554455448</v>
      </c>
      <c r="BM86" s="138">
        <f>$BM$74/V86</f>
        <v>0.90148177813376063</v>
      </c>
      <c r="BN86" s="138">
        <f>$BN$74/AF86</f>
        <v>0.6711650922177238</v>
      </c>
      <c r="BO86" s="138">
        <f>$BO$74/AP86</f>
        <v>0.36573994128820586</v>
      </c>
      <c r="BP86" s="138">
        <f>$BP$74/AZ86</f>
        <v>0.56614509246088196</v>
      </c>
      <c r="BQ86" s="139">
        <f t="shared" si="25"/>
        <v>0.38067415730337084</v>
      </c>
      <c r="BR86" s="166">
        <f t="shared" si="26"/>
        <v>3.6596615069484977</v>
      </c>
      <c r="BS86" s="141">
        <f t="shared" si="27"/>
        <v>0.64062398389980768</v>
      </c>
      <c r="BT86" s="167">
        <f>(RANK(BS86,$BS$75:$BS$99))</f>
        <v>12</v>
      </c>
      <c r="BV86" s="143">
        <f>L86+V86+AF86+AP86+AZ86+BJ86</f>
        <v>264.52</v>
      </c>
    </row>
    <row r="87" spans="1:74" s="88" customFormat="1" x14ac:dyDescent="0.25">
      <c r="A87" s="16">
        <v>47</v>
      </c>
      <c r="B87" s="136" t="s">
        <v>18</v>
      </c>
      <c r="C87" s="24">
        <v>47.69</v>
      </c>
      <c r="D87" s="17"/>
      <c r="E87" s="17">
        <v>9</v>
      </c>
      <c r="F87" s="17">
        <v>2</v>
      </c>
      <c r="G87" s="17">
        <v>5</v>
      </c>
      <c r="H87" s="17"/>
      <c r="I87" s="17"/>
      <c r="J87" s="17"/>
      <c r="K87" s="17"/>
      <c r="L87" s="79">
        <f t="shared" si="21"/>
        <v>59.69</v>
      </c>
      <c r="M87" s="26">
        <v>30.55</v>
      </c>
      <c r="N87" s="18"/>
      <c r="O87" s="18">
        <v>9</v>
      </c>
      <c r="P87" s="18">
        <v>3</v>
      </c>
      <c r="Q87" s="18"/>
      <c r="R87" s="18"/>
      <c r="S87" s="18"/>
      <c r="T87" s="18"/>
      <c r="U87" s="18"/>
      <c r="V87" s="35">
        <f t="shared" si="22"/>
        <v>33.549999999999997</v>
      </c>
      <c r="W87" s="40">
        <v>41.2</v>
      </c>
      <c r="X87" s="19"/>
      <c r="Y87" s="19">
        <v>9</v>
      </c>
      <c r="Z87" s="19">
        <v>4</v>
      </c>
      <c r="AA87" s="19">
        <v>1</v>
      </c>
      <c r="AB87" s="19"/>
      <c r="AC87" s="19"/>
      <c r="AD87" s="19"/>
      <c r="AE87" s="19"/>
      <c r="AF87" s="82">
        <f t="shared" si="23"/>
        <v>47.2</v>
      </c>
      <c r="AG87" s="29">
        <v>35.04</v>
      </c>
      <c r="AH87" s="20"/>
      <c r="AI87" s="20">
        <v>6</v>
      </c>
      <c r="AJ87" s="20">
        <v>4</v>
      </c>
      <c r="AK87" s="20"/>
      <c r="AL87" s="20"/>
      <c r="AM87" s="20"/>
      <c r="AN87" s="20"/>
      <c r="AO87" s="20"/>
      <c r="AP87" s="46">
        <f t="shared" si="24"/>
        <v>39.04</v>
      </c>
      <c r="AQ87" s="38">
        <v>37.99</v>
      </c>
      <c r="AR87" s="21"/>
      <c r="AS87" s="21">
        <v>11</v>
      </c>
      <c r="AT87" s="21">
        <v>7</v>
      </c>
      <c r="AU87" s="21"/>
      <c r="AV87" s="21"/>
      <c r="AW87" s="21"/>
      <c r="AX87" s="21"/>
      <c r="AY87" s="21"/>
      <c r="AZ87" s="48">
        <f>AQ87+AT87*1+AU87*2+AV87*5+AW87*10+AX87*10+AY87*3</f>
        <v>44.99</v>
      </c>
      <c r="BA87" s="33">
        <v>36.39</v>
      </c>
      <c r="BB87" s="22">
        <v>8</v>
      </c>
      <c r="BC87" s="22"/>
      <c r="BD87" s="22"/>
      <c r="BE87" s="22"/>
      <c r="BF87" s="22"/>
      <c r="BG87" s="22"/>
      <c r="BH87" s="22"/>
      <c r="BI87" s="22"/>
      <c r="BJ87" s="50">
        <f>BA87+BD87*1+BE87*2+BF87*5+BG87*10+BH87*10+BI87*3</f>
        <v>36.39</v>
      </c>
      <c r="BK87" s="89"/>
      <c r="BL87" s="137">
        <f>$BL$74/L87</f>
        <v>0.65521862958619537</v>
      </c>
      <c r="BM87" s="138">
        <f>$BM$74/V87</f>
        <v>0.67093889716840549</v>
      </c>
      <c r="BN87" s="138">
        <f>$BN$74/AF87</f>
        <v>0.63220338983050839</v>
      </c>
      <c r="BO87" s="138">
        <f>$BO$74/AP87</f>
        <v>0.54252049180327866</v>
      </c>
      <c r="BP87" s="138">
        <f>$BP$74/AZ87</f>
        <v>0.53078461880417871</v>
      </c>
      <c r="BQ87" s="139">
        <f t="shared" si="25"/>
        <v>0.46551250343500966</v>
      </c>
      <c r="BR87" s="166">
        <f t="shared" si="26"/>
        <v>3.497178530627576</v>
      </c>
      <c r="BS87" s="141">
        <f t="shared" si="27"/>
        <v>0.61218132836760253</v>
      </c>
      <c r="BT87" s="167">
        <f>(RANK(BS87,$BS$75:$BS$99))</f>
        <v>13</v>
      </c>
      <c r="BV87" s="143">
        <f>L87+V87+AF87+AP87+AZ87+BJ87</f>
        <v>260.86</v>
      </c>
    </row>
    <row r="88" spans="1:74" s="88" customFormat="1" x14ac:dyDescent="0.25">
      <c r="A88" s="16">
        <v>56</v>
      </c>
      <c r="B88" s="136" t="s">
        <v>63</v>
      </c>
      <c r="C88" s="24">
        <v>44.8</v>
      </c>
      <c r="D88" s="17"/>
      <c r="E88" s="17">
        <v>8</v>
      </c>
      <c r="F88" s="17">
        <v>3</v>
      </c>
      <c r="G88" s="17">
        <v>4</v>
      </c>
      <c r="H88" s="17">
        <v>1</v>
      </c>
      <c r="I88" s="17"/>
      <c r="J88" s="17"/>
      <c r="K88" s="17"/>
      <c r="L88" s="79">
        <f t="shared" si="21"/>
        <v>60.8</v>
      </c>
      <c r="M88" s="26">
        <v>31.39</v>
      </c>
      <c r="N88" s="18"/>
      <c r="O88" s="18">
        <v>7</v>
      </c>
      <c r="P88" s="18">
        <v>5</v>
      </c>
      <c r="Q88" s="18"/>
      <c r="R88" s="18"/>
      <c r="S88" s="18"/>
      <c r="T88" s="18"/>
      <c r="U88" s="18"/>
      <c r="V88" s="35">
        <f t="shared" si="22"/>
        <v>36.39</v>
      </c>
      <c r="W88" s="40">
        <v>37.58</v>
      </c>
      <c r="X88" s="19"/>
      <c r="Y88" s="19">
        <v>9</v>
      </c>
      <c r="Z88" s="19">
        <v>2</v>
      </c>
      <c r="AA88" s="19">
        <v>2</v>
      </c>
      <c r="AB88" s="19">
        <v>1</v>
      </c>
      <c r="AC88" s="19"/>
      <c r="AD88" s="19"/>
      <c r="AE88" s="19"/>
      <c r="AF88" s="82">
        <f t="shared" si="23"/>
        <v>48.58</v>
      </c>
      <c r="AG88" s="29">
        <v>33.79</v>
      </c>
      <c r="AH88" s="20"/>
      <c r="AI88" s="20">
        <v>10</v>
      </c>
      <c r="AJ88" s="20"/>
      <c r="AK88" s="20"/>
      <c r="AL88" s="20"/>
      <c r="AM88" s="20"/>
      <c r="AN88" s="20"/>
      <c r="AO88" s="20"/>
      <c r="AP88" s="46">
        <f t="shared" si="24"/>
        <v>33.79</v>
      </c>
      <c r="AQ88" s="38">
        <v>35.130000000000003</v>
      </c>
      <c r="AR88" s="21"/>
      <c r="AS88" s="21">
        <v>9</v>
      </c>
      <c r="AT88" s="21">
        <v>5</v>
      </c>
      <c r="AU88" s="21">
        <v>4</v>
      </c>
      <c r="AV88" s="21"/>
      <c r="AW88" s="21"/>
      <c r="AX88" s="21"/>
      <c r="AY88" s="21"/>
      <c r="AZ88" s="48">
        <f>AQ88+AT88*1+AU88*2+AV88*5+AW88*10+AX88*10+AY88*3</f>
        <v>48.13</v>
      </c>
      <c r="BA88" s="33">
        <v>37.17</v>
      </c>
      <c r="BB88" s="22">
        <v>8</v>
      </c>
      <c r="BC88" s="22"/>
      <c r="BD88" s="22"/>
      <c r="BE88" s="22"/>
      <c r="BF88" s="22"/>
      <c r="BG88" s="22"/>
      <c r="BH88" s="22"/>
      <c r="BI88" s="22"/>
      <c r="BJ88" s="50">
        <f>BA88+BD88*1+BE88*2+BF88*5+BG88*10+BH88*10+BI88*3</f>
        <v>37.17</v>
      </c>
      <c r="BK88" s="89"/>
      <c r="BL88" s="137">
        <f>$BL$74/L88</f>
        <v>0.64325657894736843</v>
      </c>
      <c r="BM88" s="138">
        <f>$BM$74/V88</f>
        <v>0.61857653201428964</v>
      </c>
      <c r="BN88" s="138">
        <f>$BN$74/AF88</f>
        <v>0.61424454508027992</v>
      </c>
      <c r="BO88" s="138">
        <f>$BO$74/AP88</f>
        <v>0.62681266646936962</v>
      </c>
      <c r="BP88" s="138">
        <f>$BP$74/AZ88</f>
        <v>0.49615624350716803</v>
      </c>
      <c r="BQ88" s="139">
        <f t="shared" si="25"/>
        <v>0.45574387947269307</v>
      </c>
      <c r="BR88" s="166">
        <f t="shared" si="26"/>
        <v>3.4547904454911684</v>
      </c>
      <c r="BS88" s="141">
        <f t="shared" si="27"/>
        <v>0.60476129131816181</v>
      </c>
      <c r="BT88" s="167">
        <f>(RANK(BS88,$BS$75:$BS$99))</f>
        <v>14</v>
      </c>
      <c r="BV88" s="143">
        <f>L88+V88+AF88+AP88+AZ88+BJ88</f>
        <v>264.85999999999996</v>
      </c>
    </row>
    <row r="89" spans="1:74" s="88" customFormat="1" x14ac:dyDescent="0.25">
      <c r="A89" s="16">
        <v>36</v>
      </c>
      <c r="B89" s="136" t="s">
        <v>62</v>
      </c>
      <c r="C89" s="24">
        <v>61.77</v>
      </c>
      <c r="D89" s="17"/>
      <c r="E89" s="17">
        <v>4</v>
      </c>
      <c r="F89" s="17">
        <v>6</v>
      </c>
      <c r="G89" s="17">
        <v>3</v>
      </c>
      <c r="H89" s="17">
        <v>3</v>
      </c>
      <c r="I89" s="17"/>
      <c r="J89" s="17"/>
      <c r="K89" s="17"/>
      <c r="L89" s="79">
        <f t="shared" si="21"/>
        <v>88.77000000000001</v>
      </c>
      <c r="M89" s="26">
        <v>23.14</v>
      </c>
      <c r="N89" s="18"/>
      <c r="O89" s="18">
        <v>5</v>
      </c>
      <c r="P89" s="18">
        <v>6</v>
      </c>
      <c r="Q89" s="18">
        <v>1</v>
      </c>
      <c r="R89" s="18"/>
      <c r="S89" s="18"/>
      <c r="T89" s="18"/>
      <c r="U89" s="18"/>
      <c r="V89" s="35">
        <f t="shared" si="22"/>
        <v>31.14</v>
      </c>
      <c r="W89" s="40">
        <v>27.61</v>
      </c>
      <c r="X89" s="19"/>
      <c r="Y89" s="19">
        <v>6</v>
      </c>
      <c r="Z89" s="19">
        <v>1</v>
      </c>
      <c r="AA89" s="19">
        <v>3</v>
      </c>
      <c r="AB89" s="19">
        <v>4</v>
      </c>
      <c r="AC89" s="19"/>
      <c r="AD89" s="19"/>
      <c r="AE89" s="19"/>
      <c r="AF89" s="82">
        <f t="shared" si="23"/>
        <v>54.61</v>
      </c>
      <c r="AG89" s="29">
        <v>22.23</v>
      </c>
      <c r="AH89" s="20"/>
      <c r="AI89" s="20">
        <v>4</v>
      </c>
      <c r="AJ89" s="20">
        <v>4</v>
      </c>
      <c r="AK89" s="20">
        <v>2</v>
      </c>
      <c r="AL89" s="20"/>
      <c r="AM89" s="20"/>
      <c r="AN89" s="20"/>
      <c r="AO89" s="20"/>
      <c r="AP89" s="46">
        <f t="shared" si="24"/>
        <v>30.23</v>
      </c>
      <c r="AQ89" s="38">
        <v>22.86</v>
      </c>
      <c r="AR89" s="21"/>
      <c r="AS89" s="21">
        <v>4</v>
      </c>
      <c r="AT89" s="21">
        <v>8</v>
      </c>
      <c r="AU89" s="21">
        <v>4</v>
      </c>
      <c r="AV89" s="21">
        <v>2</v>
      </c>
      <c r="AW89" s="21"/>
      <c r="AX89" s="21"/>
      <c r="AY89" s="21"/>
      <c r="AZ89" s="48">
        <f>AQ89+AT89*1+AU89*2+AV89*5+AW89*10+AX89*10+AY89*3</f>
        <v>48.86</v>
      </c>
      <c r="BA89" s="33">
        <v>31.14</v>
      </c>
      <c r="BB89" s="22">
        <v>8</v>
      </c>
      <c r="BC89" s="22"/>
      <c r="BD89" s="22"/>
      <c r="BE89" s="22"/>
      <c r="BF89" s="22"/>
      <c r="BG89" s="22"/>
      <c r="BH89" s="22"/>
      <c r="BI89" s="22"/>
      <c r="BJ89" s="50">
        <f>BA89+BD89*1+BE89*2+BF89*5+BG89*10+BH89*10+BI89*3</f>
        <v>31.14</v>
      </c>
      <c r="BK89" s="89"/>
      <c r="BL89" s="137">
        <f>$BL$74/L89</f>
        <v>0.44057677143178997</v>
      </c>
      <c r="BM89" s="138">
        <f>$BM$74/V89</f>
        <v>0.72286448298008998</v>
      </c>
      <c r="BN89" s="138">
        <f>$BN$74/AF89</f>
        <v>0.54642006958432521</v>
      </c>
      <c r="BO89" s="138">
        <f>$BO$74/AP89</f>
        <v>0.70062851472047638</v>
      </c>
      <c r="BP89" s="138">
        <f>$BP$74/AZ89</f>
        <v>0.48874334834220218</v>
      </c>
      <c r="BQ89" s="139">
        <f t="shared" si="25"/>
        <v>0.54399486191393709</v>
      </c>
      <c r="BR89" s="166">
        <f t="shared" si="26"/>
        <v>3.4432280489728209</v>
      </c>
      <c r="BS89" s="141">
        <f t="shared" si="27"/>
        <v>0.60273729305850055</v>
      </c>
      <c r="BT89" s="167">
        <f>(RANK(BS89,$BS$75:$BS$99))</f>
        <v>15</v>
      </c>
      <c r="BV89" s="143">
        <f>L89+V89+AF89+AP89+AZ89+BJ89</f>
        <v>284.75</v>
      </c>
    </row>
    <row r="90" spans="1:74" s="88" customFormat="1" x14ac:dyDescent="0.25">
      <c r="A90" s="16">
        <v>111</v>
      </c>
      <c r="B90" s="136" t="s">
        <v>126</v>
      </c>
      <c r="C90" s="24">
        <v>54.29</v>
      </c>
      <c r="D90" s="17"/>
      <c r="E90" s="17">
        <v>5</v>
      </c>
      <c r="F90" s="17">
        <v>3</v>
      </c>
      <c r="G90" s="17">
        <v>4</v>
      </c>
      <c r="H90" s="17">
        <v>4</v>
      </c>
      <c r="I90" s="17"/>
      <c r="J90" s="17"/>
      <c r="K90" s="17"/>
      <c r="L90" s="79">
        <f t="shared" si="21"/>
        <v>85.289999999999992</v>
      </c>
      <c r="M90" s="26">
        <v>24.42</v>
      </c>
      <c r="N90" s="18"/>
      <c r="O90" s="18">
        <v>7</v>
      </c>
      <c r="P90" s="18">
        <v>4</v>
      </c>
      <c r="Q90" s="18">
        <v>1</v>
      </c>
      <c r="R90" s="18"/>
      <c r="S90" s="18"/>
      <c r="T90" s="18"/>
      <c r="U90" s="18"/>
      <c r="V90" s="35">
        <f t="shared" si="22"/>
        <v>30.42</v>
      </c>
      <c r="W90" s="40">
        <v>39.22</v>
      </c>
      <c r="X90" s="19"/>
      <c r="Y90" s="19">
        <v>3</v>
      </c>
      <c r="Z90" s="19">
        <v>8</v>
      </c>
      <c r="AA90" s="19">
        <v>3</v>
      </c>
      <c r="AB90" s="19"/>
      <c r="AC90" s="19"/>
      <c r="AD90" s="19"/>
      <c r="AE90" s="19"/>
      <c r="AF90" s="82">
        <f t="shared" si="23"/>
        <v>53.22</v>
      </c>
      <c r="AG90" s="29">
        <v>40.479999999999997</v>
      </c>
      <c r="AH90" s="20"/>
      <c r="AI90" s="20">
        <v>4</v>
      </c>
      <c r="AJ90" s="20">
        <v>4</v>
      </c>
      <c r="AK90" s="20">
        <v>1</v>
      </c>
      <c r="AL90" s="20">
        <v>1</v>
      </c>
      <c r="AM90" s="20"/>
      <c r="AN90" s="20"/>
      <c r="AO90" s="20"/>
      <c r="AP90" s="46">
        <f t="shared" si="24"/>
        <v>51.48</v>
      </c>
      <c r="AQ90" s="38">
        <v>28.4</v>
      </c>
      <c r="AR90" s="21"/>
      <c r="AS90" s="21">
        <v>7</v>
      </c>
      <c r="AT90" s="21">
        <v>7</v>
      </c>
      <c r="AU90" s="21">
        <v>3</v>
      </c>
      <c r="AV90" s="21">
        <v>1</v>
      </c>
      <c r="AW90" s="21"/>
      <c r="AX90" s="21"/>
      <c r="AY90" s="21"/>
      <c r="AZ90" s="48">
        <f>AQ90+AT90*1+AU90*2+AV90*5+AW90*10+AX90*10+AY90*3</f>
        <v>46.4</v>
      </c>
      <c r="BA90" s="33">
        <v>28.4</v>
      </c>
      <c r="BB90" s="22">
        <v>8</v>
      </c>
      <c r="BC90" s="22"/>
      <c r="BD90" s="22"/>
      <c r="BE90" s="22"/>
      <c r="BF90" s="22"/>
      <c r="BG90" s="22"/>
      <c r="BH90" s="22"/>
      <c r="BI90" s="22"/>
      <c r="BJ90" s="50">
        <f>BA90+BD90*1+BE90*2+BF90*5+BG90*10+BH90*10+BI90*3</f>
        <v>28.4</v>
      </c>
      <c r="BK90" s="89"/>
      <c r="BL90" s="137">
        <f>$BL$74/L90</f>
        <v>0.45855317153241887</v>
      </c>
      <c r="BM90" s="138">
        <f>$BM$74/V90</f>
        <v>0.73997370151216302</v>
      </c>
      <c r="BN90" s="138">
        <f>$BN$74/AF90</f>
        <v>0.56069146937241643</v>
      </c>
      <c r="BO90" s="138">
        <f>$BO$74/AP90</f>
        <v>0.41142191142191142</v>
      </c>
      <c r="BP90" s="138">
        <f>$BP$74/AZ90</f>
        <v>0.5146551724137931</v>
      </c>
      <c r="BQ90" s="139">
        <f t="shared" si="25"/>
        <v>0.59647887323943671</v>
      </c>
      <c r="BR90" s="166">
        <f t="shared" si="26"/>
        <v>3.2817742994921399</v>
      </c>
      <c r="BS90" s="141">
        <f t="shared" si="27"/>
        <v>0.57447480375136295</v>
      </c>
      <c r="BT90" s="167">
        <f>(RANK(BS90,$BS$75:$BS$99))</f>
        <v>16</v>
      </c>
      <c r="BV90" s="143">
        <f>L90+V90+AF90+AP90+AZ90+BJ90</f>
        <v>295.20999999999998</v>
      </c>
    </row>
    <row r="91" spans="1:74" s="88" customFormat="1" x14ac:dyDescent="0.25">
      <c r="A91" s="16">
        <v>29</v>
      </c>
      <c r="B91" s="136" t="s">
        <v>29</v>
      </c>
      <c r="C91" s="24">
        <v>52.59</v>
      </c>
      <c r="D91" s="17"/>
      <c r="E91" s="17">
        <v>11</v>
      </c>
      <c r="F91" s="17">
        <v>2</v>
      </c>
      <c r="G91" s="17">
        <v>2</v>
      </c>
      <c r="H91" s="17">
        <v>1</v>
      </c>
      <c r="I91" s="17"/>
      <c r="J91" s="17"/>
      <c r="K91" s="17"/>
      <c r="L91" s="79">
        <f t="shared" si="21"/>
        <v>63.59</v>
      </c>
      <c r="M91" s="26">
        <v>24.43</v>
      </c>
      <c r="N91" s="18"/>
      <c r="O91" s="18">
        <v>8</v>
      </c>
      <c r="P91" s="18">
        <v>4</v>
      </c>
      <c r="Q91" s="18"/>
      <c r="R91" s="18"/>
      <c r="S91" s="18"/>
      <c r="T91" s="18"/>
      <c r="U91" s="18"/>
      <c r="V91" s="35">
        <f t="shared" si="22"/>
        <v>28.43</v>
      </c>
      <c r="W91" s="40">
        <v>45.4</v>
      </c>
      <c r="X91" s="19"/>
      <c r="Y91" s="19">
        <v>9</v>
      </c>
      <c r="Z91" s="19">
        <v>3</v>
      </c>
      <c r="AA91" s="19">
        <v>2</v>
      </c>
      <c r="AB91" s="19"/>
      <c r="AC91" s="19"/>
      <c r="AD91" s="19"/>
      <c r="AE91" s="19"/>
      <c r="AF91" s="82">
        <f t="shared" si="23"/>
        <v>52.4</v>
      </c>
      <c r="AG91" s="29">
        <v>33.06</v>
      </c>
      <c r="AH91" s="20"/>
      <c r="AI91" s="20">
        <v>4</v>
      </c>
      <c r="AJ91" s="20">
        <v>4</v>
      </c>
      <c r="AK91" s="20">
        <v>1</v>
      </c>
      <c r="AL91" s="20">
        <v>1</v>
      </c>
      <c r="AM91" s="20"/>
      <c r="AN91" s="20"/>
      <c r="AO91" s="20"/>
      <c r="AP91" s="46">
        <f t="shared" si="24"/>
        <v>44.06</v>
      </c>
      <c r="AQ91" s="38">
        <v>25.32</v>
      </c>
      <c r="AR91" s="21"/>
      <c r="AS91" s="21">
        <v>6</v>
      </c>
      <c r="AT91" s="21">
        <v>11</v>
      </c>
      <c r="AU91" s="21"/>
      <c r="AV91" s="21">
        <v>1</v>
      </c>
      <c r="AW91" s="21"/>
      <c r="AX91" s="21"/>
      <c r="AY91" s="21"/>
      <c r="AZ91" s="48">
        <f>AQ91+AT91*1+AU91*2+AV91*5+AW91*10+AX91*10+AY91*3</f>
        <v>41.32</v>
      </c>
      <c r="BA91" s="33">
        <v>69.150000000000006</v>
      </c>
      <c r="BB91" s="22">
        <v>8</v>
      </c>
      <c r="BC91" s="22"/>
      <c r="BD91" s="22"/>
      <c r="BE91" s="22"/>
      <c r="BF91" s="22"/>
      <c r="BG91" s="22"/>
      <c r="BH91" s="22"/>
      <c r="BI91" s="22"/>
      <c r="BJ91" s="50">
        <f>BA91+BD91*1+BE91*2+BF91*5+BG91*10+BH91*10+BI91*3</f>
        <v>69.150000000000006</v>
      </c>
      <c r="BK91" s="89"/>
      <c r="BL91" s="137">
        <f>$BL$74/L91</f>
        <v>0.6150338103475389</v>
      </c>
      <c r="BM91" s="138">
        <f>$BM$74/V91</f>
        <v>0.79176925782623997</v>
      </c>
      <c r="BN91" s="138">
        <f>$BN$74/AF91</f>
        <v>0.56946564885496187</v>
      </c>
      <c r="BO91" s="138">
        <f>$BO$74/AP91</f>
        <v>0.48070812528370399</v>
      </c>
      <c r="BP91" s="138">
        <f>$BP$74/AZ91</f>
        <v>0.57792836398838332</v>
      </c>
      <c r="BQ91" s="139">
        <f t="shared" si="25"/>
        <v>0.24497469269703542</v>
      </c>
      <c r="BR91" s="166">
        <f t="shared" si="26"/>
        <v>3.2798798989978635</v>
      </c>
      <c r="BS91" s="141">
        <f t="shared" si="27"/>
        <v>0.57414318882210214</v>
      </c>
      <c r="BT91" s="167">
        <f>(RANK(BS91,$BS$75:$BS$99))</f>
        <v>17</v>
      </c>
      <c r="BV91" s="143">
        <f>L91+V91+AF91+AP91+AZ91+BJ91</f>
        <v>298.95000000000005</v>
      </c>
    </row>
    <row r="92" spans="1:74" s="88" customFormat="1" x14ac:dyDescent="0.25">
      <c r="A92" s="16">
        <v>85</v>
      </c>
      <c r="B92" s="136" t="s">
        <v>66</v>
      </c>
      <c r="C92" s="24">
        <v>43.69</v>
      </c>
      <c r="D92" s="17"/>
      <c r="E92" s="17">
        <v>4</v>
      </c>
      <c r="F92" s="17">
        <v>7</v>
      </c>
      <c r="G92" s="17"/>
      <c r="H92" s="17">
        <v>5</v>
      </c>
      <c r="I92" s="17"/>
      <c r="J92" s="17"/>
      <c r="K92" s="17"/>
      <c r="L92" s="79">
        <f t="shared" si="21"/>
        <v>75.69</v>
      </c>
      <c r="M92" s="26">
        <v>35.799999999999997</v>
      </c>
      <c r="N92" s="18"/>
      <c r="O92" s="18">
        <v>12</v>
      </c>
      <c r="P92" s="18"/>
      <c r="Q92" s="18"/>
      <c r="R92" s="18"/>
      <c r="S92" s="18"/>
      <c r="T92" s="18"/>
      <c r="U92" s="18"/>
      <c r="V92" s="35">
        <f t="shared" si="22"/>
        <v>35.799999999999997</v>
      </c>
      <c r="W92" s="40">
        <v>45.49</v>
      </c>
      <c r="X92" s="19"/>
      <c r="Y92" s="19">
        <v>6</v>
      </c>
      <c r="Z92" s="19">
        <v>2</v>
      </c>
      <c r="AA92" s="19">
        <v>1</v>
      </c>
      <c r="AB92" s="19">
        <v>5</v>
      </c>
      <c r="AC92" s="19"/>
      <c r="AD92" s="19"/>
      <c r="AE92" s="19"/>
      <c r="AF92" s="82">
        <f t="shared" si="23"/>
        <v>74.490000000000009</v>
      </c>
      <c r="AG92" s="29">
        <v>28.52</v>
      </c>
      <c r="AH92" s="20"/>
      <c r="AI92" s="20">
        <v>4</v>
      </c>
      <c r="AJ92" s="20">
        <v>2</v>
      </c>
      <c r="AK92" s="20">
        <v>2</v>
      </c>
      <c r="AL92" s="20">
        <v>2</v>
      </c>
      <c r="AM92" s="20"/>
      <c r="AN92" s="20"/>
      <c r="AO92" s="20"/>
      <c r="AP92" s="46">
        <f t="shared" si="24"/>
        <v>44.519999999999996</v>
      </c>
      <c r="AQ92" s="38">
        <v>23.19</v>
      </c>
      <c r="AR92" s="21"/>
      <c r="AS92" s="21">
        <v>12</v>
      </c>
      <c r="AT92" s="21">
        <v>5</v>
      </c>
      <c r="AU92" s="21"/>
      <c r="AV92" s="21">
        <v>1</v>
      </c>
      <c r="AW92" s="21"/>
      <c r="AX92" s="21"/>
      <c r="AY92" s="21"/>
      <c r="AZ92" s="48">
        <f>AQ92+AT92*1+AU92*2+AV92*5+AW92*10+AX92*10+AY92*3</f>
        <v>33.19</v>
      </c>
      <c r="BA92" s="33">
        <v>41.7</v>
      </c>
      <c r="BB92" s="22">
        <v>8</v>
      </c>
      <c r="BC92" s="22"/>
      <c r="BD92" s="22"/>
      <c r="BE92" s="22"/>
      <c r="BF92" s="22"/>
      <c r="BG92" s="22"/>
      <c r="BH92" s="22"/>
      <c r="BI92" s="22"/>
      <c r="BJ92" s="50">
        <f>BA92+BD92*1+BE92*2+BF92*5+BG92*10+BH92*10+BI92*3</f>
        <v>41.7</v>
      </c>
      <c r="BK92" s="89"/>
      <c r="BL92" s="137">
        <f>$BL$74/L92</f>
        <v>0.51671290791385915</v>
      </c>
      <c r="BM92" s="138">
        <f>$BM$74/V92</f>
        <v>0.62877094972067049</v>
      </c>
      <c r="BN92" s="138">
        <f>$BN$74/AF92</f>
        <v>0.40059068331319636</v>
      </c>
      <c r="BO92" s="138">
        <f>$BO$74/AP92</f>
        <v>0.47574123989218331</v>
      </c>
      <c r="BP92" s="138">
        <f>$BP$74/AZ92</f>
        <v>0.71949382344079549</v>
      </c>
      <c r="BQ92" s="139">
        <f t="shared" si="25"/>
        <v>0.40623501199040768</v>
      </c>
      <c r="BR92" s="166">
        <f t="shared" si="26"/>
        <v>3.1475446162711123</v>
      </c>
      <c r="BS92" s="141">
        <f t="shared" si="27"/>
        <v>0.55097788900681732</v>
      </c>
      <c r="BT92" s="167">
        <f>(RANK(BS92,$BS$75:$BS$99))</f>
        <v>18</v>
      </c>
      <c r="BV92" s="143">
        <f>L92+V92+AF92+AP92+AZ92+BJ92</f>
        <v>305.39</v>
      </c>
    </row>
    <row r="93" spans="1:74" s="88" customFormat="1" x14ac:dyDescent="0.25">
      <c r="A93" s="16">
        <v>108</v>
      </c>
      <c r="B93" s="136" t="s">
        <v>121</v>
      </c>
      <c r="C93" s="24">
        <v>50.97</v>
      </c>
      <c r="D93" s="17"/>
      <c r="E93" s="17">
        <v>5</v>
      </c>
      <c r="F93" s="17">
        <v>5</v>
      </c>
      <c r="G93" s="17">
        <v>5</v>
      </c>
      <c r="H93" s="17">
        <v>1</v>
      </c>
      <c r="I93" s="17"/>
      <c r="J93" s="17"/>
      <c r="K93" s="17"/>
      <c r="L93" s="79">
        <f t="shared" si="21"/>
        <v>70.97</v>
      </c>
      <c r="M93" s="26">
        <v>29.05</v>
      </c>
      <c r="N93" s="18"/>
      <c r="O93" s="18">
        <v>7</v>
      </c>
      <c r="P93" s="18">
        <v>5</v>
      </c>
      <c r="Q93" s="18"/>
      <c r="R93" s="18"/>
      <c r="S93" s="18"/>
      <c r="T93" s="18"/>
      <c r="U93" s="18"/>
      <c r="V93" s="35">
        <f t="shared" si="22"/>
        <v>34.049999999999997</v>
      </c>
      <c r="W93" s="40">
        <v>39.799999999999997</v>
      </c>
      <c r="X93" s="19"/>
      <c r="Y93" s="19">
        <v>6</v>
      </c>
      <c r="Z93" s="19">
        <v>2</v>
      </c>
      <c r="AA93" s="19">
        <v>2</v>
      </c>
      <c r="AB93" s="19">
        <v>4</v>
      </c>
      <c r="AC93" s="19"/>
      <c r="AD93" s="19"/>
      <c r="AE93" s="19"/>
      <c r="AF93" s="82">
        <f t="shared" si="23"/>
        <v>65.8</v>
      </c>
      <c r="AG93" s="29">
        <v>23.37</v>
      </c>
      <c r="AH93" s="20"/>
      <c r="AI93" s="20">
        <v>1</v>
      </c>
      <c r="AJ93" s="20">
        <v>4</v>
      </c>
      <c r="AK93" s="20">
        <v>3</v>
      </c>
      <c r="AL93" s="20">
        <v>2</v>
      </c>
      <c r="AM93" s="20"/>
      <c r="AN93" s="20"/>
      <c r="AO93" s="20">
        <v>2</v>
      </c>
      <c r="AP93" s="46">
        <f t="shared" si="24"/>
        <v>49.370000000000005</v>
      </c>
      <c r="AQ93" s="38">
        <v>29.27</v>
      </c>
      <c r="AR93" s="21"/>
      <c r="AS93" s="21">
        <v>13</v>
      </c>
      <c r="AT93" s="21">
        <v>3</v>
      </c>
      <c r="AU93" s="21"/>
      <c r="AV93" s="21">
        <v>2</v>
      </c>
      <c r="AW93" s="21"/>
      <c r="AX93" s="21"/>
      <c r="AY93" s="21"/>
      <c r="AZ93" s="48">
        <f>AQ93+AT93*1+AU93*2+AV93*5+AW93*10+AX93*10+AY93*3</f>
        <v>42.269999999999996</v>
      </c>
      <c r="BA93" s="33">
        <v>35.57</v>
      </c>
      <c r="BB93" s="22">
        <v>8</v>
      </c>
      <c r="BC93" s="22"/>
      <c r="BD93" s="22"/>
      <c r="BE93" s="22"/>
      <c r="BF93" s="22"/>
      <c r="BG93" s="22"/>
      <c r="BH93" s="22"/>
      <c r="BI93" s="22"/>
      <c r="BJ93" s="50">
        <f>BA93+BD93*1+BE93*2+BF93*5+BG93*10+BH93*10+BI93*3</f>
        <v>35.57</v>
      </c>
      <c r="BK93" s="89"/>
      <c r="BL93" s="137">
        <f>$BL$74/L93</f>
        <v>0.55107792024799207</v>
      </c>
      <c r="BM93" s="138">
        <f>$BM$74/V93</f>
        <v>0.66108663729809114</v>
      </c>
      <c r="BN93" s="138">
        <f>$BN$74/AF93</f>
        <v>0.45349544072948328</v>
      </c>
      <c r="BO93" s="138">
        <f>$BO$74/AP93</f>
        <v>0.42900546890824381</v>
      </c>
      <c r="BP93" s="138">
        <f>$BP$74/AZ93</f>
        <v>0.56493967352732433</v>
      </c>
      <c r="BQ93" s="139">
        <f t="shared" si="25"/>
        <v>0.4762440258644926</v>
      </c>
      <c r="BR93" s="166">
        <f t="shared" si="26"/>
        <v>3.1358491665756274</v>
      </c>
      <c r="BS93" s="141">
        <f t="shared" si="27"/>
        <v>0.54893059977987768</v>
      </c>
      <c r="BT93" s="167">
        <f>(RANK(BS93,$BS$75:$BS$99))</f>
        <v>19</v>
      </c>
      <c r="BV93" s="143">
        <f>L93+V93+AF93+AP93+AZ93+BJ93</f>
        <v>298.02999999999997</v>
      </c>
    </row>
    <row r="94" spans="1:74" s="88" customFormat="1" x14ac:dyDescent="0.25">
      <c r="A94" s="16">
        <v>13</v>
      </c>
      <c r="B94" s="136" t="s">
        <v>59</v>
      </c>
      <c r="C94" s="24">
        <v>48.33</v>
      </c>
      <c r="D94" s="17"/>
      <c r="E94" s="17">
        <v>7</v>
      </c>
      <c r="F94" s="17">
        <v>2</v>
      </c>
      <c r="G94" s="17">
        <v>4</v>
      </c>
      <c r="H94" s="17">
        <v>3</v>
      </c>
      <c r="I94" s="17"/>
      <c r="J94" s="17"/>
      <c r="K94" s="17"/>
      <c r="L94" s="79">
        <f t="shared" si="21"/>
        <v>73.33</v>
      </c>
      <c r="M94" s="26">
        <v>32.19</v>
      </c>
      <c r="N94" s="18"/>
      <c r="O94" s="18">
        <v>9</v>
      </c>
      <c r="P94" s="18">
        <v>3</v>
      </c>
      <c r="Q94" s="18"/>
      <c r="R94" s="18"/>
      <c r="S94" s="18"/>
      <c r="T94" s="18"/>
      <c r="U94" s="18"/>
      <c r="V94" s="35">
        <f t="shared" si="22"/>
        <v>35.19</v>
      </c>
      <c r="W94" s="40">
        <v>41.32</v>
      </c>
      <c r="X94" s="19"/>
      <c r="Y94" s="19">
        <v>5</v>
      </c>
      <c r="Z94" s="19">
        <v>3</v>
      </c>
      <c r="AA94" s="19">
        <v>1</v>
      </c>
      <c r="AB94" s="19">
        <v>5</v>
      </c>
      <c r="AC94" s="19"/>
      <c r="AD94" s="19"/>
      <c r="AE94" s="19"/>
      <c r="AF94" s="82">
        <f t="shared" si="23"/>
        <v>71.319999999999993</v>
      </c>
      <c r="AG94" s="29">
        <v>36.69</v>
      </c>
      <c r="AH94" s="20"/>
      <c r="AI94" s="20">
        <v>8</v>
      </c>
      <c r="AJ94" s="20">
        <v>2</v>
      </c>
      <c r="AK94" s="20"/>
      <c r="AL94" s="20"/>
      <c r="AM94" s="20"/>
      <c r="AN94" s="20"/>
      <c r="AO94" s="20"/>
      <c r="AP94" s="46">
        <f t="shared" si="24"/>
        <v>38.69</v>
      </c>
      <c r="AQ94" s="38">
        <v>34.549999999999997</v>
      </c>
      <c r="AR94" s="21"/>
      <c r="AS94" s="21">
        <v>8</v>
      </c>
      <c r="AT94" s="21">
        <v>8</v>
      </c>
      <c r="AU94" s="21">
        <v>2</v>
      </c>
      <c r="AV94" s="21"/>
      <c r="AW94" s="21"/>
      <c r="AX94" s="21"/>
      <c r="AY94" s="21"/>
      <c r="AZ94" s="48">
        <f>AQ94+AT94*1+AU94*2+AV94*5+AW94*10+AX94*10+AY94*3</f>
        <v>46.55</v>
      </c>
      <c r="BA94" s="33">
        <v>37.409999999999997</v>
      </c>
      <c r="BB94" s="22">
        <v>8</v>
      </c>
      <c r="BC94" s="22"/>
      <c r="BD94" s="22"/>
      <c r="BE94" s="22"/>
      <c r="BF94" s="22"/>
      <c r="BG94" s="22"/>
      <c r="BH94" s="22"/>
      <c r="BI94" s="22"/>
      <c r="BJ94" s="50">
        <f>BA94+BD94*1+BE94*2+BF94*5+BG94*10+BH94*10+BI94*3</f>
        <v>37.409999999999997</v>
      </c>
      <c r="BK94" s="89"/>
      <c r="BL94" s="137">
        <f>$BL$74/L94</f>
        <v>0.53334242465566617</v>
      </c>
      <c r="BM94" s="138">
        <f>$BM$74/V94</f>
        <v>0.63967036089798246</v>
      </c>
      <c r="BN94" s="138">
        <f>$BN$74/AF94</f>
        <v>0.41839596186203032</v>
      </c>
      <c r="BO94" s="138">
        <f>$BO$74/AP94</f>
        <v>0.54742827604032052</v>
      </c>
      <c r="BP94" s="138">
        <f>$BP$74/AZ94</f>
        <v>0.51299677765843177</v>
      </c>
      <c r="BQ94" s="139">
        <f t="shared" si="25"/>
        <v>0.45282010157711849</v>
      </c>
      <c r="BR94" s="166">
        <f t="shared" si="26"/>
        <v>3.1046539026915498</v>
      </c>
      <c r="BS94" s="141">
        <f t="shared" si="27"/>
        <v>0.54346986681583731</v>
      </c>
      <c r="BT94" s="167">
        <f>(RANK(BS94,$BS$75:$BS$99))</f>
        <v>21</v>
      </c>
      <c r="BV94" s="143">
        <f>L94+V94+AF94+AP94+AZ94+BJ94</f>
        <v>302.49</v>
      </c>
    </row>
    <row r="95" spans="1:74" s="88" customFormat="1" x14ac:dyDescent="0.25">
      <c r="A95" s="16">
        <v>35</v>
      </c>
      <c r="B95" s="136" t="s">
        <v>26</v>
      </c>
      <c r="C95" s="24">
        <v>56.38</v>
      </c>
      <c r="D95" s="17"/>
      <c r="E95" s="17">
        <v>7</v>
      </c>
      <c r="F95" s="17">
        <v>9</v>
      </c>
      <c r="G95" s="17"/>
      <c r="H95" s="17"/>
      <c r="I95" s="17"/>
      <c r="J95" s="17"/>
      <c r="K95" s="17"/>
      <c r="L95" s="79">
        <f t="shared" si="21"/>
        <v>65.38</v>
      </c>
      <c r="M95" s="26">
        <v>25.81</v>
      </c>
      <c r="N95" s="18"/>
      <c r="O95" s="18">
        <v>11</v>
      </c>
      <c r="P95" s="18">
        <v>1</v>
      </c>
      <c r="Q95" s="18"/>
      <c r="R95" s="18"/>
      <c r="S95" s="18"/>
      <c r="T95" s="18"/>
      <c r="U95" s="18"/>
      <c r="V95" s="35">
        <f t="shared" si="22"/>
        <v>26.81</v>
      </c>
      <c r="W95" s="40">
        <v>42.62</v>
      </c>
      <c r="X95" s="19"/>
      <c r="Y95" s="19">
        <v>6</v>
      </c>
      <c r="Z95" s="19">
        <v>4</v>
      </c>
      <c r="AA95" s="19"/>
      <c r="AB95" s="19">
        <v>4</v>
      </c>
      <c r="AC95" s="19"/>
      <c r="AD95" s="19"/>
      <c r="AE95" s="19"/>
      <c r="AF95" s="82">
        <f t="shared" si="23"/>
        <v>66.62</v>
      </c>
      <c r="AG95" s="29">
        <v>45.34</v>
      </c>
      <c r="AH95" s="20"/>
      <c r="AI95" s="20">
        <v>6</v>
      </c>
      <c r="AJ95" s="20">
        <v>4</v>
      </c>
      <c r="AK95" s="20"/>
      <c r="AL95" s="20"/>
      <c r="AM95" s="20"/>
      <c r="AN95" s="20"/>
      <c r="AO95" s="20"/>
      <c r="AP95" s="46">
        <f t="shared" si="24"/>
        <v>49.34</v>
      </c>
      <c r="AQ95" s="38">
        <v>41.46</v>
      </c>
      <c r="AR95" s="21"/>
      <c r="AS95" s="21">
        <v>14</v>
      </c>
      <c r="AT95" s="21">
        <v>3</v>
      </c>
      <c r="AU95" s="21">
        <v>1</v>
      </c>
      <c r="AV95" s="21"/>
      <c r="AW95" s="21"/>
      <c r="AX95" s="21"/>
      <c r="AY95" s="21"/>
      <c r="AZ95" s="48">
        <f>AQ95+AT95*1+AU95*2+AV95*5+AW95*10+AX95*10+AY95*3</f>
        <v>46.46</v>
      </c>
      <c r="BA95" s="33">
        <v>60.98</v>
      </c>
      <c r="BB95" s="22">
        <v>8</v>
      </c>
      <c r="BC95" s="22"/>
      <c r="BD95" s="22"/>
      <c r="BE95" s="22"/>
      <c r="BF95" s="22"/>
      <c r="BG95" s="22"/>
      <c r="BH95" s="22"/>
      <c r="BI95" s="22"/>
      <c r="BJ95" s="50">
        <f>BA95+BD95*1+BE95*2+BF95*5+BG95*10+BH95*10+BI95*3</f>
        <v>60.98</v>
      </c>
      <c r="BK95" s="89"/>
      <c r="BL95" s="137">
        <f>$BL$74/L95</f>
        <v>0.59819516671765072</v>
      </c>
      <c r="BM95" s="138">
        <f>$BM$74/V95</f>
        <v>0.83961208504289453</v>
      </c>
      <c r="BN95" s="138">
        <f>$BN$74/AF95</f>
        <v>0.44791353947763429</v>
      </c>
      <c r="BO95" s="138">
        <f>$BO$74/AP95</f>
        <v>0.42926631536278875</v>
      </c>
      <c r="BP95" s="138">
        <f>$BP$74/AZ95</f>
        <v>0.51399052948773138</v>
      </c>
      <c r="BQ95" s="139">
        <f t="shared" si="25"/>
        <v>0.27779599868809451</v>
      </c>
      <c r="BR95" s="166">
        <f t="shared" si="26"/>
        <v>3.1067736347767947</v>
      </c>
      <c r="BS95" s="141">
        <f t="shared" si="27"/>
        <v>0.54384092605469625</v>
      </c>
      <c r="BT95" s="167">
        <f>(RANK(BS95,$BS$75:$BS$99))</f>
        <v>20</v>
      </c>
      <c r="BV95" s="143">
        <f>L95+V95+AF95+AP95+AZ95+BJ95</f>
        <v>315.59000000000003</v>
      </c>
    </row>
    <row r="96" spans="1:74" s="88" customFormat="1" x14ac:dyDescent="0.25">
      <c r="A96" s="16">
        <v>109</v>
      </c>
      <c r="B96" s="136" t="s">
        <v>124</v>
      </c>
      <c r="C96" s="24">
        <v>48.28</v>
      </c>
      <c r="D96" s="17"/>
      <c r="E96" s="17">
        <v>4</v>
      </c>
      <c r="F96" s="17">
        <v>7</v>
      </c>
      <c r="G96" s="17">
        <v>2</v>
      </c>
      <c r="H96" s="17">
        <v>3</v>
      </c>
      <c r="I96" s="17"/>
      <c r="J96" s="17"/>
      <c r="K96" s="17"/>
      <c r="L96" s="79">
        <f t="shared" si="21"/>
        <v>74.28</v>
      </c>
      <c r="M96" s="26">
        <v>38.020000000000003</v>
      </c>
      <c r="N96" s="18"/>
      <c r="O96" s="18">
        <v>10</v>
      </c>
      <c r="P96" s="18"/>
      <c r="Q96" s="18">
        <v>2</v>
      </c>
      <c r="R96" s="18"/>
      <c r="S96" s="18"/>
      <c r="T96" s="18"/>
      <c r="U96" s="18"/>
      <c r="V96" s="35">
        <f t="shared" si="22"/>
        <v>42.02</v>
      </c>
      <c r="W96" s="40">
        <v>37.89</v>
      </c>
      <c r="X96" s="19"/>
      <c r="Y96" s="19">
        <v>6</v>
      </c>
      <c r="Z96" s="19">
        <v>5</v>
      </c>
      <c r="AA96" s="19">
        <v>1</v>
      </c>
      <c r="AB96" s="19">
        <v>2</v>
      </c>
      <c r="AC96" s="19"/>
      <c r="AD96" s="19"/>
      <c r="AE96" s="19"/>
      <c r="AF96" s="82">
        <f t="shared" si="23"/>
        <v>54.89</v>
      </c>
      <c r="AG96" s="29">
        <v>32.33</v>
      </c>
      <c r="AH96" s="20"/>
      <c r="AI96" s="20">
        <v>4</v>
      </c>
      <c r="AJ96" s="20">
        <v>3</v>
      </c>
      <c r="AK96" s="20"/>
      <c r="AL96" s="20">
        <v>3</v>
      </c>
      <c r="AM96" s="20"/>
      <c r="AN96" s="20"/>
      <c r="AO96" s="20"/>
      <c r="AP96" s="46">
        <f t="shared" si="24"/>
        <v>50.33</v>
      </c>
      <c r="AQ96" s="38">
        <v>25.56</v>
      </c>
      <c r="AR96" s="21"/>
      <c r="AS96" s="21">
        <v>10</v>
      </c>
      <c r="AT96" s="21">
        <v>4</v>
      </c>
      <c r="AU96" s="21">
        <v>4</v>
      </c>
      <c r="AV96" s="21"/>
      <c r="AW96" s="21"/>
      <c r="AX96" s="21"/>
      <c r="AY96" s="21"/>
      <c r="AZ96" s="48">
        <f>AQ96+AT96*1+AU96*2+AV96*5+AW96*10+AX96*10+AY96*3</f>
        <v>37.56</v>
      </c>
      <c r="BA96" s="33">
        <v>55.03</v>
      </c>
      <c r="BB96" s="22">
        <v>8</v>
      </c>
      <c r="BC96" s="22"/>
      <c r="BD96" s="22"/>
      <c r="BE96" s="22"/>
      <c r="BF96" s="22"/>
      <c r="BG96" s="22"/>
      <c r="BH96" s="22"/>
      <c r="BI96" s="22"/>
      <c r="BJ96" s="50">
        <f>BA96+BD96*1+BE96*2+BF96*5+BG96*10+BH96*10+BI96*3</f>
        <v>55.03</v>
      </c>
      <c r="BK96" s="89"/>
      <c r="BL96" s="137">
        <f>$BL$74/L96</f>
        <v>0.52652127086698974</v>
      </c>
      <c r="BM96" s="138">
        <f>$BM$74/V96</f>
        <v>0.53569728700618757</v>
      </c>
      <c r="BN96" s="138">
        <f>$BN$74/AF96</f>
        <v>0.54363271998542539</v>
      </c>
      <c r="BO96" s="138">
        <f>$BO$74/AP96</f>
        <v>0.42082257103119414</v>
      </c>
      <c r="BP96" s="138">
        <f>$BP$74/AZ96</f>
        <v>0.6357827476038338</v>
      </c>
      <c r="BQ96" s="139">
        <f t="shared" si="25"/>
        <v>0.30783209158640745</v>
      </c>
      <c r="BR96" s="166">
        <f t="shared" si="26"/>
        <v>2.9702886880800383</v>
      </c>
      <c r="BS96" s="141">
        <f t="shared" si="27"/>
        <v>0.51994922729260651</v>
      </c>
      <c r="BT96" s="167">
        <f>(RANK(BS96,$BS$75:$BS$99))</f>
        <v>22</v>
      </c>
      <c r="BV96" s="143">
        <f>L96+V96+AF96+AP96+AZ96+BJ96</f>
        <v>314.11</v>
      </c>
    </row>
    <row r="97" spans="1:74" s="88" customFormat="1" x14ac:dyDescent="0.25">
      <c r="A97" s="16">
        <v>46</v>
      </c>
      <c r="B97" s="136" t="s">
        <v>17</v>
      </c>
      <c r="C97" s="24">
        <v>56.61</v>
      </c>
      <c r="D97" s="17"/>
      <c r="E97" s="17">
        <v>5</v>
      </c>
      <c r="F97" s="17">
        <v>4</v>
      </c>
      <c r="G97" s="17">
        <v>4</v>
      </c>
      <c r="H97" s="17">
        <v>3</v>
      </c>
      <c r="I97" s="17"/>
      <c r="J97" s="17">
        <v>1</v>
      </c>
      <c r="K97" s="17"/>
      <c r="L97" s="79">
        <f t="shared" si="21"/>
        <v>93.61</v>
      </c>
      <c r="M97" s="26">
        <v>36.200000000000003</v>
      </c>
      <c r="N97" s="18"/>
      <c r="O97" s="18">
        <v>11</v>
      </c>
      <c r="P97" s="18"/>
      <c r="Q97" s="18"/>
      <c r="R97" s="18">
        <v>1</v>
      </c>
      <c r="S97" s="18"/>
      <c r="T97" s="18"/>
      <c r="U97" s="18"/>
      <c r="V97" s="35">
        <f t="shared" si="22"/>
        <v>41.2</v>
      </c>
      <c r="W97" s="40">
        <v>46.8</v>
      </c>
      <c r="X97" s="19"/>
      <c r="Y97" s="19">
        <v>5</v>
      </c>
      <c r="Z97" s="19">
        <v>7</v>
      </c>
      <c r="AA97" s="19">
        <v>2</v>
      </c>
      <c r="AB97" s="19"/>
      <c r="AC97" s="19"/>
      <c r="AD97" s="19"/>
      <c r="AE97" s="19"/>
      <c r="AF97" s="82">
        <f t="shared" si="23"/>
        <v>57.8</v>
      </c>
      <c r="AG97" s="29">
        <v>38.1</v>
      </c>
      <c r="AH97" s="20"/>
      <c r="AI97" s="20">
        <v>4</v>
      </c>
      <c r="AJ97" s="20">
        <v>5</v>
      </c>
      <c r="AK97" s="20">
        <v>1</v>
      </c>
      <c r="AL97" s="20"/>
      <c r="AM97" s="20"/>
      <c r="AN97" s="20"/>
      <c r="AO97" s="20"/>
      <c r="AP97" s="46">
        <f t="shared" si="24"/>
        <v>45.1</v>
      </c>
      <c r="AQ97" s="38">
        <v>35.9</v>
      </c>
      <c r="AR97" s="21"/>
      <c r="AS97" s="21">
        <v>4</v>
      </c>
      <c r="AT97" s="21">
        <v>4</v>
      </c>
      <c r="AU97" s="21">
        <v>10</v>
      </c>
      <c r="AV97" s="21"/>
      <c r="AW97" s="21"/>
      <c r="AX97" s="21"/>
      <c r="AY97" s="21"/>
      <c r="AZ97" s="48">
        <f>AQ97+AT97*1+AU97*2+AV97*5+AW97*10+AX97*10+AY97*3</f>
        <v>59.9</v>
      </c>
      <c r="BA97" s="33">
        <v>31.18</v>
      </c>
      <c r="BB97" s="22">
        <v>8</v>
      </c>
      <c r="BC97" s="22"/>
      <c r="BD97" s="22"/>
      <c r="BE97" s="22"/>
      <c r="BF97" s="22"/>
      <c r="BG97" s="22"/>
      <c r="BH97" s="22"/>
      <c r="BI97" s="22"/>
      <c r="BJ97" s="50">
        <f>BA97+BD97*1+BE97*2+BF97*5+BG97*10+BH97*10+BI97*3</f>
        <v>31.18</v>
      </c>
      <c r="BK97" s="89"/>
      <c r="BL97" s="137">
        <f>$BL$74/L97</f>
        <v>0.41779724388420042</v>
      </c>
      <c r="BM97" s="138">
        <f>$BM$74/V97</f>
        <v>0.54635922330097086</v>
      </c>
      <c r="BN97" s="138">
        <f>$BN$74/AF97</f>
        <v>0.51626297577854674</v>
      </c>
      <c r="BO97" s="138">
        <f>$BO$74/AP97</f>
        <v>0.46962305986696229</v>
      </c>
      <c r="BP97" s="138">
        <f>$BP$74/AZ97</f>
        <v>0.39866444073455759</v>
      </c>
      <c r="BQ97" s="139">
        <f t="shared" si="25"/>
        <v>0.54329698524695325</v>
      </c>
      <c r="BR97" s="166">
        <f t="shared" si="26"/>
        <v>2.892003928812191</v>
      </c>
      <c r="BS97" s="141">
        <f t="shared" si="27"/>
        <v>0.5062454751107216</v>
      </c>
      <c r="BT97" s="167">
        <f>(RANK(BS97,$BS$75:$BS$99))</f>
        <v>23</v>
      </c>
      <c r="BV97" s="143">
        <f>L97+V97+AF97+AP97+AZ97+BJ97</f>
        <v>328.79</v>
      </c>
    </row>
    <row r="98" spans="1:74" s="88" customFormat="1" x14ac:dyDescent="0.25">
      <c r="A98" s="16">
        <v>84</v>
      </c>
      <c r="B98" s="136" t="s">
        <v>69</v>
      </c>
      <c r="C98" s="24">
        <v>51.96</v>
      </c>
      <c r="D98" s="17"/>
      <c r="E98" s="17">
        <v>4</v>
      </c>
      <c r="F98" s="17">
        <v>9</v>
      </c>
      <c r="G98" s="17"/>
      <c r="H98" s="17">
        <v>3</v>
      </c>
      <c r="I98" s="17"/>
      <c r="J98" s="17"/>
      <c r="K98" s="17"/>
      <c r="L98" s="79">
        <f t="shared" si="21"/>
        <v>75.960000000000008</v>
      </c>
      <c r="M98" s="26">
        <v>39.26</v>
      </c>
      <c r="N98" s="18"/>
      <c r="O98" s="18">
        <v>8</v>
      </c>
      <c r="P98" s="18">
        <v>4</v>
      </c>
      <c r="Q98" s="18"/>
      <c r="R98" s="18"/>
      <c r="S98" s="18"/>
      <c r="T98" s="18"/>
      <c r="U98" s="18"/>
      <c r="V98" s="35">
        <f t="shared" si="22"/>
        <v>43.26</v>
      </c>
      <c r="W98" s="40">
        <v>60.02</v>
      </c>
      <c r="X98" s="19"/>
      <c r="Y98" s="19">
        <v>9</v>
      </c>
      <c r="Z98" s="19">
        <v>5</v>
      </c>
      <c r="AA98" s="19"/>
      <c r="AB98" s="19"/>
      <c r="AC98" s="19"/>
      <c r="AD98" s="19">
        <v>1</v>
      </c>
      <c r="AE98" s="19"/>
      <c r="AF98" s="82">
        <f t="shared" si="23"/>
        <v>75.02000000000001</v>
      </c>
      <c r="AG98" s="29">
        <v>36.76</v>
      </c>
      <c r="AH98" s="20"/>
      <c r="AI98" s="20">
        <v>8</v>
      </c>
      <c r="AJ98" s="20">
        <v>1</v>
      </c>
      <c r="AK98" s="20">
        <v>1</v>
      </c>
      <c r="AL98" s="20"/>
      <c r="AM98" s="20"/>
      <c r="AN98" s="20"/>
      <c r="AO98" s="20"/>
      <c r="AP98" s="46">
        <f t="shared" si="24"/>
        <v>39.76</v>
      </c>
      <c r="AQ98" s="38">
        <v>24.66</v>
      </c>
      <c r="AR98" s="21"/>
      <c r="AS98" s="21">
        <v>11</v>
      </c>
      <c r="AT98" s="21">
        <v>3</v>
      </c>
      <c r="AU98" s="21"/>
      <c r="AV98" s="21">
        <v>4</v>
      </c>
      <c r="AW98" s="21"/>
      <c r="AX98" s="21"/>
      <c r="AY98" s="21">
        <v>7</v>
      </c>
      <c r="AZ98" s="48">
        <f>AQ98+AT98*1+AU98*2+AV98*5+AW98*10+AX98*10+AY98*3</f>
        <v>68.66</v>
      </c>
      <c r="BA98" s="33">
        <v>29.56</v>
      </c>
      <c r="BB98" s="22">
        <v>8</v>
      </c>
      <c r="BC98" s="22"/>
      <c r="BD98" s="22"/>
      <c r="BE98" s="22"/>
      <c r="BF98" s="22"/>
      <c r="BG98" s="22"/>
      <c r="BH98" s="22"/>
      <c r="BI98" s="22"/>
      <c r="BJ98" s="50">
        <f>BA98+BD98*1+BE98*2+BF98*5+BG98*10+BH98*10+BI98*3</f>
        <v>29.56</v>
      </c>
      <c r="BK98" s="89"/>
      <c r="BL98" s="137">
        <f>$BL$74/L98</f>
        <v>0.51487625065824116</v>
      </c>
      <c r="BM98" s="138">
        <f>$BM$74/V98</f>
        <v>0.5203421174294961</v>
      </c>
      <c r="BN98" s="138">
        <f>$BN$74/AF98</f>
        <v>0.39776059717408685</v>
      </c>
      <c r="BO98" s="138">
        <f>$BO$74/AP98</f>
        <v>0.53269617706237427</v>
      </c>
      <c r="BP98" s="138">
        <f>$BP$74/AZ98</f>
        <v>0.34780075735508303</v>
      </c>
      <c r="BQ98" s="139">
        <f t="shared" si="25"/>
        <v>0.57307171853856564</v>
      </c>
      <c r="BR98" s="166">
        <f t="shared" si="26"/>
        <v>2.8865476182178469</v>
      </c>
      <c r="BS98" s="141">
        <f t="shared" si="27"/>
        <v>0.50529034758766878</v>
      </c>
      <c r="BT98" s="167">
        <f>(RANK(BS98,$BS$75:$BS$99))</f>
        <v>24</v>
      </c>
      <c r="BV98" s="143">
        <f>L98+V98+AF98+AP98+AZ98+BJ98</f>
        <v>332.21999999999997</v>
      </c>
    </row>
    <row r="99" spans="1:74" s="88" customFormat="1" ht="15.75" thickBot="1" x14ac:dyDescent="0.3">
      <c r="A99" s="57">
        <v>24</v>
      </c>
      <c r="B99" s="145" t="s">
        <v>61</v>
      </c>
      <c r="C99" s="58">
        <v>64.44</v>
      </c>
      <c r="D99" s="59"/>
      <c r="E99" s="59">
        <v>5</v>
      </c>
      <c r="F99" s="59">
        <v>6</v>
      </c>
      <c r="G99" s="59">
        <v>2</v>
      </c>
      <c r="H99" s="59">
        <v>3</v>
      </c>
      <c r="I99" s="59"/>
      <c r="J99" s="59">
        <v>1</v>
      </c>
      <c r="K99" s="59"/>
      <c r="L99" s="80">
        <f t="shared" si="21"/>
        <v>99.44</v>
      </c>
      <c r="M99" s="61">
        <v>39.86</v>
      </c>
      <c r="N99" s="62"/>
      <c r="O99" s="62">
        <v>9</v>
      </c>
      <c r="P99" s="62">
        <v>3</v>
      </c>
      <c r="Q99" s="62"/>
      <c r="R99" s="62"/>
      <c r="S99" s="62"/>
      <c r="T99" s="62"/>
      <c r="U99" s="62"/>
      <c r="V99" s="63">
        <f t="shared" si="22"/>
        <v>42.86</v>
      </c>
      <c r="W99" s="64">
        <v>56.08</v>
      </c>
      <c r="X99" s="65"/>
      <c r="Y99" s="65">
        <v>7</v>
      </c>
      <c r="Z99" s="65">
        <v>5</v>
      </c>
      <c r="AA99" s="65">
        <v>2</v>
      </c>
      <c r="AB99" s="65"/>
      <c r="AC99" s="65"/>
      <c r="AD99" s="65"/>
      <c r="AE99" s="65"/>
      <c r="AF99" s="83">
        <f t="shared" si="23"/>
        <v>65.08</v>
      </c>
      <c r="AG99" s="67">
        <v>37.69</v>
      </c>
      <c r="AH99" s="68"/>
      <c r="AI99" s="68">
        <v>5</v>
      </c>
      <c r="AJ99" s="68">
        <v>3</v>
      </c>
      <c r="AK99" s="68">
        <v>2</v>
      </c>
      <c r="AL99" s="68"/>
      <c r="AM99" s="68"/>
      <c r="AN99" s="68"/>
      <c r="AO99" s="68"/>
      <c r="AP99" s="69">
        <f t="shared" si="24"/>
        <v>44.69</v>
      </c>
      <c r="AQ99" s="70">
        <v>37.6</v>
      </c>
      <c r="AR99" s="71"/>
      <c r="AS99" s="71">
        <v>10</v>
      </c>
      <c r="AT99" s="71">
        <v>4</v>
      </c>
      <c r="AU99" s="71">
        <v>2</v>
      </c>
      <c r="AV99" s="71">
        <v>2</v>
      </c>
      <c r="AW99" s="71"/>
      <c r="AX99" s="71"/>
      <c r="AY99" s="71"/>
      <c r="AZ99" s="72">
        <f>AQ99+AT99*1+AU99*2+AV99*5+AW99*10+AX99*10+AY99*3</f>
        <v>55.6</v>
      </c>
      <c r="BA99" s="73">
        <v>33.11</v>
      </c>
      <c r="BB99" s="74">
        <v>8</v>
      </c>
      <c r="BC99" s="74"/>
      <c r="BD99" s="74"/>
      <c r="BE99" s="74"/>
      <c r="BF99" s="74"/>
      <c r="BG99" s="74"/>
      <c r="BH99" s="74"/>
      <c r="BI99" s="74"/>
      <c r="BJ99" s="75">
        <f>BA99+BD99*1+BE99*2+BF99*5+BG99*10+BH99*10+BI99*3</f>
        <v>33.11</v>
      </c>
      <c r="BK99" s="89"/>
      <c r="BL99" s="146">
        <f>$BL$74/L99</f>
        <v>0.39330249396621081</v>
      </c>
      <c r="BM99" s="147">
        <f>$BM$74/V99</f>
        <v>0.52519832011199252</v>
      </c>
      <c r="BN99" s="147">
        <f>$BN$74/AF99</f>
        <v>0.45851259987707438</v>
      </c>
      <c r="BO99" s="147">
        <f>$BO$74/AP99</f>
        <v>0.47393152830610874</v>
      </c>
      <c r="BP99" s="147">
        <f>$BP$74/AZ99</f>
        <v>0.4294964028776978</v>
      </c>
      <c r="BQ99" s="148">
        <f t="shared" si="25"/>
        <v>0.51162790697674421</v>
      </c>
      <c r="BR99" s="170">
        <f t="shared" si="26"/>
        <v>2.7920692521158288</v>
      </c>
      <c r="BS99" s="150">
        <f t="shared" si="27"/>
        <v>0.48875190348028286</v>
      </c>
      <c r="BT99" s="171">
        <f>(RANK(BS99,$BS$75:$BS$99))</f>
        <v>25</v>
      </c>
      <c r="BV99" s="152">
        <f>L99+V99+AF99+AP99+AZ99+BJ99</f>
        <v>340.78000000000003</v>
      </c>
    </row>
    <row r="100" spans="1:74" s="88" customFormat="1" ht="15.75" thickBot="1" x14ac:dyDescent="0.3">
      <c r="K100" s="89"/>
      <c r="BS100" s="153"/>
      <c r="BT100" s="153"/>
      <c r="BV100" s="89"/>
    </row>
    <row r="101" spans="1:74" s="88" customFormat="1" ht="15.75" customHeight="1" thickBot="1" x14ac:dyDescent="0.3">
      <c r="A101" s="86"/>
      <c r="B101" s="8" t="s">
        <v>6</v>
      </c>
      <c r="C101" s="52">
        <v>1</v>
      </c>
      <c r="D101" s="52"/>
      <c r="E101" s="52"/>
      <c r="F101" s="52"/>
      <c r="G101" s="52"/>
      <c r="H101" s="52"/>
      <c r="I101" s="52"/>
      <c r="J101" s="52"/>
      <c r="K101" s="52"/>
      <c r="L101" s="52"/>
      <c r="M101" s="53">
        <v>2</v>
      </c>
      <c r="N101" s="53"/>
      <c r="O101" s="53"/>
      <c r="P101" s="53"/>
      <c r="Q101" s="53"/>
      <c r="R101" s="53"/>
      <c r="S101" s="53"/>
      <c r="T101" s="53"/>
      <c r="U101" s="53"/>
      <c r="V101" s="53"/>
      <c r="W101" s="54">
        <v>3</v>
      </c>
      <c r="X101" s="54"/>
      <c r="Y101" s="54"/>
      <c r="Z101" s="54"/>
      <c r="AA101" s="54"/>
      <c r="AB101" s="54"/>
      <c r="AC101" s="54"/>
      <c r="AD101" s="54"/>
      <c r="AE101" s="54"/>
      <c r="AF101" s="54"/>
      <c r="AG101" s="55">
        <v>4</v>
      </c>
      <c r="AH101" s="55"/>
      <c r="AI101" s="55"/>
      <c r="AJ101" s="55"/>
      <c r="AK101" s="55"/>
      <c r="AL101" s="55"/>
      <c r="AM101" s="55"/>
      <c r="AN101" s="55"/>
      <c r="AO101" s="55"/>
      <c r="AP101" s="55"/>
      <c r="AQ101" s="56">
        <v>5</v>
      </c>
      <c r="AR101" s="56"/>
      <c r="AS101" s="56"/>
      <c r="AT101" s="56"/>
      <c r="AU101" s="56"/>
      <c r="AV101" s="56"/>
      <c r="AW101" s="56"/>
      <c r="AX101" s="56"/>
      <c r="AY101" s="56"/>
      <c r="AZ101" s="56"/>
      <c r="BA101" s="51">
        <v>6</v>
      </c>
      <c r="BB101" s="51"/>
      <c r="BC101" s="51"/>
      <c r="BD101" s="51"/>
      <c r="BE101" s="51"/>
      <c r="BF101" s="51"/>
      <c r="BG101" s="51"/>
      <c r="BH101" s="51"/>
      <c r="BI101" s="51"/>
      <c r="BJ101" s="51"/>
      <c r="BK101" s="87"/>
      <c r="BL101" s="2" t="s">
        <v>44</v>
      </c>
      <c r="BM101" s="3" t="s">
        <v>45</v>
      </c>
      <c r="BN101" s="3" t="s">
        <v>46</v>
      </c>
      <c r="BO101" s="3" t="s">
        <v>47</v>
      </c>
      <c r="BP101" s="3" t="s">
        <v>48</v>
      </c>
      <c r="BQ101" s="4" t="s">
        <v>49</v>
      </c>
      <c r="BR101" s="5" t="s">
        <v>54</v>
      </c>
      <c r="BS101" s="6" t="s">
        <v>104</v>
      </c>
      <c r="BT101" s="7" t="s">
        <v>51</v>
      </c>
      <c r="BV101" s="119" t="s">
        <v>55</v>
      </c>
    </row>
    <row r="102" spans="1:74" s="88" customFormat="1" ht="15.75" thickBot="1" x14ac:dyDescent="0.3">
      <c r="A102" s="117" t="s">
        <v>34</v>
      </c>
      <c r="B102" s="154" t="s">
        <v>94</v>
      </c>
      <c r="C102" s="92" t="s">
        <v>35</v>
      </c>
      <c r="D102" s="93" t="s">
        <v>36</v>
      </c>
      <c r="E102" s="93" t="s">
        <v>37</v>
      </c>
      <c r="F102" s="93" t="s">
        <v>38</v>
      </c>
      <c r="G102" s="93" t="s">
        <v>39</v>
      </c>
      <c r="H102" s="93" t="s">
        <v>40</v>
      </c>
      <c r="I102" s="93" t="s">
        <v>41</v>
      </c>
      <c r="J102" s="93" t="s">
        <v>42</v>
      </c>
      <c r="K102" s="93" t="s">
        <v>43</v>
      </c>
      <c r="L102" s="94" t="s">
        <v>95</v>
      </c>
      <c r="M102" s="95" t="s">
        <v>35</v>
      </c>
      <c r="N102" s="96" t="s">
        <v>36</v>
      </c>
      <c r="O102" s="96" t="s">
        <v>37</v>
      </c>
      <c r="P102" s="96" t="s">
        <v>38</v>
      </c>
      <c r="Q102" s="96" t="s">
        <v>39</v>
      </c>
      <c r="R102" s="96" t="s">
        <v>40</v>
      </c>
      <c r="S102" s="96" t="s">
        <v>41</v>
      </c>
      <c r="T102" s="96" t="s">
        <v>42</v>
      </c>
      <c r="U102" s="96" t="s">
        <v>43</v>
      </c>
      <c r="V102" s="97" t="s">
        <v>96</v>
      </c>
      <c r="W102" s="98" t="s">
        <v>35</v>
      </c>
      <c r="X102" s="99" t="s">
        <v>36</v>
      </c>
      <c r="Y102" s="99" t="s">
        <v>37</v>
      </c>
      <c r="Z102" s="99" t="s">
        <v>38</v>
      </c>
      <c r="AA102" s="99" t="s">
        <v>39</v>
      </c>
      <c r="AB102" s="99" t="s">
        <v>40</v>
      </c>
      <c r="AC102" s="99" t="s">
        <v>41</v>
      </c>
      <c r="AD102" s="99" t="s">
        <v>42</v>
      </c>
      <c r="AE102" s="99" t="s">
        <v>43</v>
      </c>
      <c r="AF102" s="100" t="s">
        <v>97</v>
      </c>
      <c r="AG102" s="101" t="s">
        <v>35</v>
      </c>
      <c r="AH102" s="102" t="s">
        <v>36</v>
      </c>
      <c r="AI102" s="102" t="s">
        <v>37</v>
      </c>
      <c r="AJ102" s="102" t="s">
        <v>38</v>
      </c>
      <c r="AK102" s="102" t="s">
        <v>39</v>
      </c>
      <c r="AL102" s="102" t="s">
        <v>40</v>
      </c>
      <c r="AM102" s="102" t="s">
        <v>41</v>
      </c>
      <c r="AN102" s="102" t="s">
        <v>42</v>
      </c>
      <c r="AO102" s="102" t="s">
        <v>43</v>
      </c>
      <c r="AP102" s="103" t="s">
        <v>98</v>
      </c>
      <c r="AQ102" s="104" t="s">
        <v>35</v>
      </c>
      <c r="AR102" s="105" t="s">
        <v>36</v>
      </c>
      <c r="AS102" s="105" t="s">
        <v>37</v>
      </c>
      <c r="AT102" s="105" t="s">
        <v>38</v>
      </c>
      <c r="AU102" s="105" t="s">
        <v>39</v>
      </c>
      <c r="AV102" s="105" t="s">
        <v>40</v>
      </c>
      <c r="AW102" s="105" t="s">
        <v>41</v>
      </c>
      <c r="AX102" s="105" t="s">
        <v>42</v>
      </c>
      <c r="AY102" s="105" t="s">
        <v>43</v>
      </c>
      <c r="AZ102" s="106" t="s">
        <v>99</v>
      </c>
      <c r="BA102" s="107" t="s">
        <v>35</v>
      </c>
      <c r="BB102" s="108" t="s">
        <v>36</v>
      </c>
      <c r="BC102" s="108" t="s">
        <v>37</v>
      </c>
      <c r="BD102" s="108" t="s">
        <v>38</v>
      </c>
      <c r="BE102" s="108" t="s">
        <v>39</v>
      </c>
      <c r="BF102" s="108" t="s">
        <v>40</v>
      </c>
      <c r="BG102" s="108" t="s">
        <v>41</v>
      </c>
      <c r="BH102" s="108" t="s">
        <v>42</v>
      </c>
      <c r="BI102" s="108" t="s">
        <v>43</v>
      </c>
      <c r="BJ102" s="109" t="s">
        <v>100</v>
      </c>
      <c r="BK102" s="110"/>
      <c r="BL102" s="155">
        <f>(SMALL((L103:L105),1))</f>
        <v>78.260000000000005</v>
      </c>
      <c r="BM102" s="156">
        <f>(SMALL((V103:V105),1))</f>
        <v>43.14</v>
      </c>
      <c r="BN102" s="156">
        <f>(SMALL((AF103:AF105),1))</f>
        <v>59.4</v>
      </c>
      <c r="BO102" s="156">
        <f>(SMALL((AP103:AP105),1))</f>
        <v>59.11</v>
      </c>
      <c r="BP102" s="156">
        <f>(SMALL((AZ103:AZ105),1))</f>
        <v>67.53</v>
      </c>
      <c r="BQ102" s="157">
        <f>(SMALL((BJ103:BJ105),1))</f>
        <v>44.75</v>
      </c>
      <c r="BR102" s="158"/>
      <c r="BS102" s="159">
        <f>((100/(LARGE(BR103:BR105,1))))/100</f>
        <v>0.17605640847714468</v>
      </c>
      <c r="BT102" s="160"/>
      <c r="BV102" s="128" t="s">
        <v>56</v>
      </c>
    </row>
    <row r="103" spans="1:74" s="88" customFormat="1" x14ac:dyDescent="0.25">
      <c r="A103" s="9">
        <v>68</v>
      </c>
      <c r="B103" s="129" t="s">
        <v>58</v>
      </c>
      <c r="C103" s="23">
        <v>82.66</v>
      </c>
      <c r="D103" s="10"/>
      <c r="E103" s="10">
        <v>6</v>
      </c>
      <c r="F103" s="10">
        <v>4</v>
      </c>
      <c r="G103" s="10">
        <v>3</v>
      </c>
      <c r="H103" s="10">
        <v>3</v>
      </c>
      <c r="I103" s="10"/>
      <c r="J103" s="10"/>
      <c r="K103" s="10"/>
      <c r="L103" s="78">
        <f>C103+F103*1+G103*2+H103*5+I103*10+J103*10+K103*3</f>
        <v>107.66</v>
      </c>
      <c r="M103" s="25">
        <v>41.14</v>
      </c>
      <c r="N103" s="11"/>
      <c r="O103" s="11">
        <v>10</v>
      </c>
      <c r="P103" s="11">
        <v>2</v>
      </c>
      <c r="Q103" s="11"/>
      <c r="R103" s="11"/>
      <c r="S103" s="11"/>
      <c r="T103" s="11"/>
      <c r="U103" s="11"/>
      <c r="V103" s="34">
        <f>M103+P103*1+Q103*2+R103*5+S103*10+T103*10+U103*3</f>
        <v>43.14</v>
      </c>
      <c r="W103" s="27">
        <v>46.4</v>
      </c>
      <c r="X103" s="12"/>
      <c r="Y103" s="12">
        <v>6</v>
      </c>
      <c r="Z103" s="12">
        <v>3</v>
      </c>
      <c r="AA103" s="12">
        <v>5</v>
      </c>
      <c r="AB103" s="12"/>
      <c r="AC103" s="12"/>
      <c r="AD103" s="12"/>
      <c r="AE103" s="12"/>
      <c r="AF103" s="81">
        <f>W103+Z103*1+AA103*2+AB103*5+AC103*10+AD103*10+AE103*3</f>
        <v>59.4</v>
      </c>
      <c r="AG103" s="36">
        <v>55.02</v>
      </c>
      <c r="AH103" s="13"/>
      <c r="AI103" s="13">
        <v>4</v>
      </c>
      <c r="AJ103" s="13">
        <v>5</v>
      </c>
      <c r="AK103" s="13">
        <v>1</v>
      </c>
      <c r="AL103" s="13"/>
      <c r="AM103" s="13"/>
      <c r="AN103" s="13"/>
      <c r="AO103" s="13"/>
      <c r="AP103" s="45">
        <f>AG103+AJ103*1+AK103*2+AL103*5+AM103*10+AN103*10+AO103*3</f>
        <v>62.02</v>
      </c>
      <c r="AQ103" s="30">
        <v>58.53</v>
      </c>
      <c r="AR103" s="14"/>
      <c r="AS103" s="14">
        <v>13</v>
      </c>
      <c r="AT103" s="14">
        <v>4</v>
      </c>
      <c r="AU103" s="14"/>
      <c r="AV103" s="14">
        <v>1</v>
      </c>
      <c r="AW103" s="14"/>
      <c r="AX103" s="14"/>
      <c r="AY103" s="14"/>
      <c r="AZ103" s="47">
        <f>AQ103+AT103*1+AU103*2+AV103*5+AW103*10+AX103*10+AY103*3</f>
        <v>67.53</v>
      </c>
      <c r="BA103" s="32">
        <v>44.75</v>
      </c>
      <c r="BB103" s="15">
        <v>8</v>
      </c>
      <c r="BC103" s="15"/>
      <c r="BD103" s="15"/>
      <c r="BE103" s="15"/>
      <c r="BF103" s="15"/>
      <c r="BG103" s="15"/>
      <c r="BH103" s="15"/>
      <c r="BI103" s="15"/>
      <c r="BJ103" s="49">
        <f>BA103+BD103*1+BE103*2+BF103*5+BG103*10+BH103*10+BI103*3</f>
        <v>44.75</v>
      </c>
      <c r="BK103" s="89"/>
      <c r="BL103" s="161">
        <f>$BL$102/L103</f>
        <v>0.72691807542262687</v>
      </c>
      <c r="BM103" s="162">
        <f>$BM$102/V103</f>
        <v>1</v>
      </c>
      <c r="BN103" s="162">
        <f>$BN$102/AF103</f>
        <v>1</v>
      </c>
      <c r="BO103" s="162">
        <f>$BO$102/AP103</f>
        <v>0.95307965172524989</v>
      </c>
      <c r="BP103" s="162">
        <f>$BP$102/AZ103</f>
        <v>1</v>
      </c>
      <c r="BQ103" s="163">
        <f>$BQ$102/BJ103</f>
        <v>1</v>
      </c>
      <c r="BR103" s="164">
        <f>(SUM(BL103:BQ103))</f>
        <v>5.6799977271478763</v>
      </c>
      <c r="BS103" s="134">
        <f>($BS$102*BR103)</f>
        <v>0.99999999999999989</v>
      </c>
      <c r="BT103" s="165">
        <f>(RANK(BS103,$BS$103:$BS$105))</f>
        <v>1</v>
      </c>
      <c r="BV103" s="119">
        <f>L103+V103+AF103+AP103+AZ103+BJ103</f>
        <v>384.5</v>
      </c>
    </row>
    <row r="104" spans="1:74" s="88" customFormat="1" x14ac:dyDescent="0.25">
      <c r="A104" s="16">
        <v>28</v>
      </c>
      <c r="B104" s="136" t="s">
        <v>15</v>
      </c>
      <c r="C104" s="24">
        <v>69.260000000000005</v>
      </c>
      <c r="D104" s="17"/>
      <c r="E104" s="17">
        <v>7</v>
      </c>
      <c r="F104" s="17">
        <v>9</v>
      </c>
      <c r="G104" s="17"/>
      <c r="H104" s="17"/>
      <c r="I104" s="17"/>
      <c r="J104" s="17"/>
      <c r="K104" s="17"/>
      <c r="L104" s="79">
        <f>C104+F104*1+G104*2+H104*5+I104*10+J104*10+K104*3</f>
        <v>78.260000000000005</v>
      </c>
      <c r="M104" s="26">
        <v>40.549999999999997</v>
      </c>
      <c r="N104" s="18"/>
      <c r="O104" s="18">
        <v>4</v>
      </c>
      <c r="P104" s="18">
        <v>5</v>
      </c>
      <c r="Q104" s="18">
        <v>3</v>
      </c>
      <c r="R104" s="18"/>
      <c r="S104" s="18"/>
      <c r="T104" s="18"/>
      <c r="U104" s="18"/>
      <c r="V104" s="35">
        <f>M104+P104*1+Q104*2+R104*5+S104*10+T104*10+U104*3</f>
        <v>51.55</v>
      </c>
      <c r="W104" s="28">
        <v>55.78</v>
      </c>
      <c r="X104" s="19"/>
      <c r="Y104" s="19">
        <v>3</v>
      </c>
      <c r="Z104" s="19">
        <v>6</v>
      </c>
      <c r="AA104" s="19">
        <v>5</v>
      </c>
      <c r="AB104" s="19"/>
      <c r="AC104" s="19"/>
      <c r="AD104" s="19"/>
      <c r="AE104" s="19"/>
      <c r="AF104" s="82">
        <f>W104+Z104*1+AA104*2+AB104*5+AC104*10+AD104*10+AE104*3</f>
        <v>71.78</v>
      </c>
      <c r="AG104" s="29">
        <v>27.11</v>
      </c>
      <c r="AH104" s="20"/>
      <c r="AI104" s="20"/>
      <c r="AJ104" s="20"/>
      <c r="AK104" s="20">
        <v>6</v>
      </c>
      <c r="AL104" s="20">
        <v>4</v>
      </c>
      <c r="AM104" s="20"/>
      <c r="AN104" s="20"/>
      <c r="AO104" s="20"/>
      <c r="AP104" s="46">
        <f>AG104+AJ104*1+AK104*2+AL104*5+AM104*10+AN104*10+AO104*3</f>
        <v>59.11</v>
      </c>
      <c r="AQ104" s="31">
        <v>66.44</v>
      </c>
      <c r="AR104" s="21"/>
      <c r="AS104" s="21">
        <v>2</v>
      </c>
      <c r="AT104" s="21">
        <v>1</v>
      </c>
      <c r="AU104" s="21">
        <v>8</v>
      </c>
      <c r="AV104" s="21">
        <v>7</v>
      </c>
      <c r="AW104" s="21"/>
      <c r="AX104" s="21"/>
      <c r="AY104" s="21"/>
      <c r="AZ104" s="48">
        <f>AQ104+AT104*1+AU104*2+AV104*5+AW104*10+AX104*10+AY104*3</f>
        <v>118.44</v>
      </c>
      <c r="BA104" s="33">
        <v>206.18</v>
      </c>
      <c r="BB104" s="22">
        <v>8</v>
      </c>
      <c r="BC104" s="22"/>
      <c r="BD104" s="22"/>
      <c r="BE104" s="22"/>
      <c r="BF104" s="22"/>
      <c r="BG104" s="22"/>
      <c r="BH104" s="22"/>
      <c r="BI104" s="22"/>
      <c r="BJ104" s="50">
        <f>BA104+BD104*1+BE104*2+BF104*5+BG104*10+BH104*10+BI104*3</f>
        <v>206.18</v>
      </c>
      <c r="BK104" s="89"/>
      <c r="BL104" s="137">
        <f>$BL$102/L104</f>
        <v>1</v>
      </c>
      <c r="BM104" s="138">
        <f>$BM$102/V104</f>
        <v>0.83685741998060137</v>
      </c>
      <c r="BN104" s="138">
        <f>$BN$102/AF104</f>
        <v>0.82752855948732229</v>
      </c>
      <c r="BO104" s="138">
        <f>$BO$102/AP104</f>
        <v>1</v>
      </c>
      <c r="BP104" s="138">
        <f>$BP$102/AZ104</f>
        <v>0.57016210739614992</v>
      </c>
      <c r="BQ104" s="139">
        <f>$BQ$102/BJ104</f>
        <v>0.21704336017072459</v>
      </c>
      <c r="BR104" s="166">
        <f>(SUM(BL104:BQ104))</f>
        <v>4.4515914470347981</v>
      </c>
      <c r="BS104" s="141">
        <f>($BS$102*BR104)</f>
        <v>0.78373120217252201</v>
      </c>
      <c r="BT104" s="167">
        <f>(RANK(BS104,$BS$103:$BS$105))</f>
        <v>2</v>
      </c>
      <c r="BV104" s="143">
        <f>L104+V104+AF104+AP104+AZ104+BJ104</f>
        <v>585.31999999999994</v>
      </c>
    </row>
    <row r="105" spans="1:74" s="88" customFormat="1" ht="15.75" thickBot="1" x14ac:dyDescent="0.3">
      <c r="A105" s="57">
        <v>89</v>
      </c>
      <c r="B105" s="145" t="s">
        <v>70</v>
      </c>
      <c r="C105" s="58">
        <v>96.21</v>
      </c>
      <c r="D105" s="59"/>
      <c r="E105" s="59">
        <v>2</v>
      </c>
      <c r="F105" s="59">
        <v>7</v>
      </c>
      <c r="G105" s="59">
        <v>5</v>
      </c>
      <c r="H105" s="59">
        <v>2</v>
      </c>
      <c r="I105" s="59"/>
      <c r="J105" s="59"/>
      <c r="K105" s="59"/>
      <c r="L105" s="80">
        <f>C105+F105*1+G105*2+H105*5+I105*10+J105*10+K105*3</f>
        <v>123.21</v>
      </c>
      <c r="M105" s="61">
        <v>6.16</v>
      </c>
      <c r="N105" s="62"/>
      <c r="O105" s="62">
        <v>2</v>
      </c>
      <c r="P105" s="62"/>
      <c r="Q105" s="62"/>
      <c r="R105" s="62">
        <v>10</v>
      </c>
      <c r="S105" s="62"/>
      <c r="T105" s="62"/>
      <c r="U105" s="62">
        <v>5</v>
      </c>
      <c r="V105" s="63">
        <f>M105+P105*1+Q105*2+R105*5+S105*10+T105*10+U105*3</f>
        <v>71.16</v>
      </c>
      <c r="W105" s="76">
        <v>8.52</v>
      </c>
      <c r="X105" s="65"/>
      <c r="Y105" s="65"/>
      <c r="Z105" s="65">
        <v>1</v>
      </c>
      <c r="AA105" s="65">
        <v>1</v>
      </c>
      <c r="AB105" s="65">
        <v>12</v>
      </c>
      <c r="AC105" s="65"/>
      <c r="AD105" s="65"/>
      <c r="AE105" s="65">
        <v>6</v>
      </c>
      <c r="AF105" s="83">
        <f>W105+Z105*1+AA105*2+AB105*5+AC105*10+AD105*10+AE105*3</f>
        <v>89.52</v>
      </c>
      <c r="AG105" s="67">
        <v>52.76</v>
      </c>
      <c r="AH105" s="68"/>
      <c r="AI105" s="68">
        <v>5</v>
      </c>
      <c r="AJ105" s="68">
        <v>1</v>
      </c>
      <c r="AK105" s="68">
        <v>2</v>
      </c>
      <c r="AL105" s="68">
        <v>2</v>
      </c>
      <c r="AM105" s="68"/>
      <c r="AN105" s="68"/>
      <c r="AO105" s="68">
        <v>1</v>
      </c>
      <c r="AP105" s="69">
        <f>AG105+AJ105*1+AK105*2+AL105*5+AM105*10+AN105*10+AO105*3</f>
        <v>70.759999999999991</v>
      </c>
      <c r="AQ105" s="77">
        <v>68.739999999999995</v>
      </c>
      <c r="AR105" s="71"/>
      <c r="AS105" s="71">
        <v>9</v>
      </c>
      <c r="AT105" s="71">
        <v>8</v>
      </c>
      <c r="AU105" s="71">
        <v>1</v>
      </c>
      <c r="AV105" s="71"/>
      <c r="AW105" s="71"/>
      <c r="AX105" s="71"/>
      <c r="AY105" s="71"/>
      <c r="AZ105" s="72">
        <f>AQ105+AT105*1+AU105*2+AV105*5+AW105*10+AX105*10+AY105*3</f>
        <v>78.739999999999995</v>
      </c>
      <c r="BA105" s="73">
        <v>2.08</v>
      </c>
      <c r="BB105" s="74"/>
      <c r="BC105" s="74"/>
      <c r="BD105" s="74"/>
      <c r="BE105" s="74"/>
      <c r="BF105" s="74"/>
      <c r="BG105" s="74">
        <v>8</v>
      </c>
      <c r="BH105" s="74"/>
      <c r="BI105" s="74">
        <v>7</v>
      </c>
      <c r="BJ105" s="75">
        <f>BA105+BD105*1+BE105*2+BF105*5+BG105*10+BH105*10+BI105*3</f>
        <v>103.08</v>
      </c>
      <c r="BK105" s="89"/>
      <c r="BL105" s="146">
        <f>$BL$102/L105</f>
        <v>0.63517571625679736</v>
      </c>
      <c r="BM105" s="147">
        <f>$BM$102/V105</f>
        <v>0.60623946037099496</v>
      </c>
      <c r="BN105" s="147">
        <f>$BN$102/AF105</f>
        <v>0.66353887399463807</v>
      </c>
      <c r="BO105" s="147">
        <f>$BO$102/AP105</f>
        <v>0.83535895986433018</v>
      </c>
      <c r="BP105" s="147">
        <f>$BP$102/AZ105</f>
        <v>0.85763271526543061</v>
      </c>
      <c r="BQ105" s="148">
        <f>$BQ$102/BJ105</f>
        <v>0.43412883197516494</v>
      </c>
      <c r="BR105" s="170">
        <f>(SUM(BL105:BQ105))</f>
        <v>4.0320745577273556</v>
      </c>
      <c r="BS105" s="150">
        <f>($BS$102*BR105)</f>
        <v>0.70987256534554977</v>
      </c>
      <c r="BT105" s="171">
        <f>(RANK(BS105,$BS$103:$BS$105))</f>
        <v>3</v>
      </c>
      <c r="BV105" s="152">
        <f>L105+V105+AF105+AP105+AZ105+BJ105</f>
        <v>536.47</v>
      </c>
    </row>
    <row r="106" spans="1:74" s="88" customFormat="1" x14ac:dyDescent="0.25">
      <c r="K106" s="89"/>
      <c r="BV106" s="89"/>
    </row>
    <row r="107" spans="1:74" s="88" customFormat="1" x14ac:dyDescent="0.25">
      <c r="K107" s="89"/>
      <c r="BV107" s="89"/>
    </row>
    <row r="108" spans="1:74" s="88" customFormat="1" x14ac:dyDescent="0.25">
      <c r="K108" s="89"/>
      <c r="BV108" s="89"/>
    </row>
    <row r="109" spans="1:74" s="88" customFormat="1" x14ac:dyDescent="0.25">
      <c r="K109" s="89"/>
      <c r="BV109" s="89"/>
    </row>
    <row r="110" spans="1:74" s="88" customFormat="1" x14ac:dyDescent="0.25">
      <c r="K110" s="89"/>
      <c r="BV110" s="89"/>
    </row>
    <row r="111" spans="1:74" s="88" customFormat="1" x14ac:dyDescent="0.25">
      <c r="K111" s="89"/>
      <c r="BV111" s="89"/>
    </row>
    <row r="112" spans="1:74" s="88" customFormat="1" x14ac:dyDescent="0.25">
      <c r="K112" s="89"/>
      <c r="BV112" s="89"/>
    </row>
    <row r="113" spans="11:74" s="88" customFormat="1" x14ac:dyDescent="0.25">
      <c r="K113" s="89"/>
      <c r="BV113" s="89"/>
    </row>
    <row r="114" spans="11:74" s="88" customFormat="1" x14ac:dyDescent="0.25">
      <c r="K114" s="89"/>
      <c r="BV114" s="89"/>
    </row>
    <row r="115" spans="11:74" s="88" customFormat="1" x14ac:dyDescent="0.25">
      <c r="K115" s="89"/>
      <c r="BV115" s="89"/>
    </row>
    <row r="116" spans="11:74" s="88" customFormat="1" x14ac:dyDescent="0.25">
      <c r="K116" s="89"/>
      <c r="BV116" s="89"/>
    </row>
    <row r="117" spans="11:74" s="88" customFormat="1" x14ac:dyDescent="0.25">
      <c r="K117" s="89"/>
      <c r="BV117" s="89"/>
    </row>
    <row r="118" spans="11:74" s="88" customFormat="1" x14ac:dyDescent="0.25">
      <c r="K118" s="89"/>
      <c r="BV118" s="89"/>
    </row>
    <row r="119" spans="11:74" s="88" customFormat="1" x14ac:dyDescent="0.25">
      <c r="K119" s="89"/>
      <c r="BV119" s="89"/>
    </row>
    <row r="120" spans="11:74" s="88" customFormat="1" x14ac:dyDescent="0.25">
      <c r="K120" s="89"/>
      <c r="BV120" s="89"/>
    </row>
    <row r="121" spans="11:74" s="88" customFormat="1" x14ac:dyDescent="0.25">
      <c r="K121" s="89"/>
      <c r="BV121" s="89"/>
    </row>
    <row r="122" spans="11:74" s="88" customFormat="1" x14ac:dyDescent="0.25">
      <c r="K122" s="89"/>
      <c r="BV122" s="89"/>
    </row>
    <row r="123" spans="11:74" s="88" customFormat="1" x14ac:dyDescent="0.25">
      <c r="K123" s="89"/>
      <c r="BV123" s="89"/>
    </row>
    <row r="124" spans="11:74" s="88" customFormat="1" x14ac:dyDescent="0.25">
      <c r="K124" s="89"/>
      <c r="BV124" s="89"/>
    </row>
    <row r="125" spans="11:74" s="88" customFormat="1" x14ac:dyDescent="0.25">
      <c r="K125" s="89"/>
      <c r="BV125" s="89"/>
    </row>
    <row r="126" spans="11:74" s="88" customFormat="1" x14ac:dyDescent="0.25">
      <c r="K126" s="89"/>
      <c r="BV126" s="89"/>
    </row>
    <row r="127" spans="11:74" s="88" customFormat="1" x14ac:dyDescent="0.25">
      <c r="K127" s="89"/>
      <c r="BV127" s="89"/>
    </row>
    <row r="128" spans="11:74" s="88" customFormat="1" x14ac:dyDescent="0.25">
      <c r="K128" s="89"/>
      <c r="BV128" s="89"/>
    </row>
    <row r="129" spans="11:74" s="88" customFormat="1" x14ac:dyDescent="0.25">
      <c r="K129" s="89"/>
      <c r="BV129" s="89"/>
    </row>
    <row r="130" spans="11:74" s="88" customFormat="1" x14ac:dyDescent="0.25">
      <c r="K130" s="89"/>
      <c r="BV130" s="89"/>
    </row>
    <row r="131" spans="11:74" s="88" customFormat="1" x14ac:dyDescent="0.25">
      <c r="K131" s="89"/>
      <c r="BV131" s="89"/>
    </row>
    <row r="132" spans="11:74" s="88" customFormat="1" x14ac:dyDescent="0.25">
      <c r="K132" s="89"/>
      <c r="BV132" s="89"/>
    </row>
    <row r="133" spans="11:74" s="88" customFormat="1" x14ac:dyDescent="0.25">
      <c r="K133" s="89"/>
      <c r="BV133" s="89"/>
    </row>
    <row r="134" spans="11:74" s="88" customFormat="1" x14ac:dyDescent="0.25">
      <c r="K134" s="89"/>
      <c r="BV134" s="89"/>
    </row>
    <row r="135" spans="11:74" s="88" customFormat="1" x14ac:dyDescent="0.25">
      <c r="K135" s="89"/>
      <c r="BV135" s="89"/>
    </row>
    <row r="136" spans="11:74" s="88" customFormat="1" x14ac:dyDescent="0.25">
      <c r="K136" s="89"/>
      <c r="BV136" s="89"/>
    </row>
  </sheetData>
  <sortState xmlns:xlrd2="http://schemas.microsoft.com/office/spreadsheetml/2017/richdata2" ref="A75:BV99">
    <sortCondition ref="BT75:BT99"/>
  </sortState>
  <mergeCells count="25">
    <mergeCell ref="BA1:BJ1"/>
    <mergeCell ref="C1:L1"/>
    <mergeCell ref="M1:V1"/>
    <mergeCell ref="W1:AF1"/>
    <mergeCell ref="AG1:AP1"/>
    <mergeCell ref="AQ1:AZ1"/>
    <mergeCell ref="BL3:BQ3"/>
    <mergeCell ref="C4:L4"/>
    <mergeCell ref="M4:V4"/>
    <mergeCell ref="W4:AF4"/>
    <mergeCell ref="AG4:AP4"/>
    <mergeCell ref="AQ4:AZ4"/>
    <mergeCell ref="BA4:BJ4"/>
    <mergeCell ref="BA101:BJ101"/>
    <mergeCell ref="C73:L73"/>
    <mergeCell ref="M73:V73"/>
    <mergeCell ref="W73:AF73"/>
    <mergeCell ref="AG73:AP73"/>
    <mergeCell ref="AQ73:AZ73"/>
    <mergeCell ref="BA73:BJ73"/>
    <mergeCell ref="C101:L101"/>
    <mergeCell ref="M101:V101"/>
    <mergeCell ref="W101:AF101"/>
    <mergeCell ref="AG101:AP101"/>
    <mergeCell ref="AQ101:AZ101"/>
  </mergeCells>
  <pageMargins left="0.31496062992125984" right="0.31496062992125984" top="0.39370078740157483" bottom="0.19685039370078741" header="0.31496062992125984" footer="0.31496062992125984"/>
  <pageSetup paperSize="9" scale="71" fitToWidth="2" fitToHeight="0" orientation="landscape" r:id="rId1"/>
  <rowBreaks count="2" manualBreakCount="2">
    <brk id="71" max="16383" man="1"/>
    <brk id="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D358F-C47A-4B76-92B9-F39CBF7B7A79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LOS - 6 situací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Pojer Lubomír</dc:creator>
  <cp:lastModifiedBy>Spooky</cp:lastModifiedBy>
  <cp:lastPrinted>2020-08-16T14:22:12Z</cp:lastPrinted>
  <dcterms:created xsi:type="dcterms:W3CDTF">2019-11-11T09:12:12Z</dcterms:created>
  <dcterms:modified xsi:type="dcterms:W3CDTF">2020-08-16T17:30:03Z</dcterms:modified>
</cp:coreProperties>
</file>