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435" windowHeight="10785" activeTab="0"/>
  </bookViews>
  <sheets>
    <sheet name="Noční střelby 9.1.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<sst xmlns="http://schemas.openxmlformats.org/spreadsheetml/2006/main" count="54" uniqueCount="48">
  <si>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</si>
  <si>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</si>
  <si>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</si>
  <si>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</si>
  <si>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</si>
  <si>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</si>
  <si>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</si>
  <si>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</si>
  <si>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</si>
  <si>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</si>
  <si>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</si>
  <si>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</si>
  <si>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CELKEM</t>
  </si>
  <si>
    <t>Horký Pavel</t>
  </si>
  <si>
    <t>SBTS &amp; KVZ Teplice</t>
  </si>
  <si>
    <t>Prepletaný Jan VR-06</t>
  </si>
  <si>
    <t>č.</t>
  </si>
  <si>
    <t>Jméno</t>
  </si>
  <si>
    <t>čas</t>
  </si>
  <si>
    <t>po odečtu</t>
  </si>
  <si>
    <t>Sportovní střelnice Žalany</t>
  </si>
  <si>
    <t>body</t>
  </si>
  <si>
    <t>Prepletaný Jan</t>
  </si>
  <si>
    <t>Gerstdorf Jan</t>
  </si>
  <si>
    <t>suma</t>
  </si>
  <si>
    <t>%</t>
  </si>
  <si>
    <t>max Pi</t>
  </si>
  <si>
    <t>max Br</t>
  </si>
  <si>
    <t>max Pu</t>
  </si>
  <si>
    <t>Horký Tomáš</t>
  </si>
  <si>
    <t>Poř.</t>
  </si>
  <si>
    <t>Chaloupecký Pavel</t>
  </si>
  <si>
    <t>Pojer Lubomír</t>
  </si>
  <si>
    <t>Punčochář Jaromír</t>
  </si>
  <si>
    <t>Synek Petr</t>
  </si>
  <si>
    <t>Jirásek Petr</t>
  </si>
  <si>
    <t>pořadí</t>
  </si>
  <si>
    <t>10m</t>
  </si>
  <si>
    <t>15m</t>
  </si>
  <si>
    <t>Přibyl Petr</t>
  </si>
  <si>
    <t>Kvoch Jan</t>
  </si>
  <si>
    <t>Charvát Ladislav</t>
  </si>
  <si>
    <t>Hodinka Ladislav</t>
  </si>
  <si>
    <t>Terče EPP</t>
  </si>
  <si>
    <t>Rojnice</t>
  </si>
  <si>
    <t>Noční střelby - zkušební soutěž</t>
  </si>
  <si>
    <t>sobota 9.1. 2016</t>
  </si>
  <si>
    <t>součet % umístění z každé disciplíny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</si>
</sst>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"/>
    <numFmt numFmtId="170" formatCode="0.000"/>
    <numFmt numFmtId="171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Alignment="1">
      <alignment/>
    </xf>
    <xf numFmtId="0" fontId="4" fillId="34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7" fillId="37" borderId="24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37" borderId="2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9" borderId="2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4" borderId="36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3" fillId="38" borderId="38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7" fillId="36" borderId="36" xfId="0" applyFont="1" applyFill="1" applyBorder="1" applyAlignment="1" applyProtection="1">
      <alignment horizontal="center"/>
      <protection locked="0"/>
    </xf>
    <xf numFmtId="0" fontId="7" fillId="36" borderId="25" xfId="0" applyFont="1" applyFill="1" applyBorder="1" applyAlignment="1" applyProtection="1">
      <alignment horizontal="center"/>
      <protection locked="0"/>
    </xf>
    <xf numFmtId="0" fontId="7" fillId="36" borderId="41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6" borderId="28" xfId="0" applyFont="1" applyFill="1" applyBorder="1" applyAlignment="1" applyProtection="1">
      <alignment horizontal="center"/>
      <protection locked="0"/>
    </xf>
    <xf numFmtId="0" fontId="7" fillId="36" borderId="42" xfId="0" applyFont="1" applyFill="1" applyBorder="1" applyAlignment="1" applyProtection="1">
      <alignment horizontal="center"/>
      <protection locked="0"/>
    </xf>
    <xf numFmtId="0" fontId="7" fillId="35" borderId="28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4" sqref="A14:A15"/>
    </sheetView>
  </sheetViews>
  <sheetFormatPr defaultColWidth="9.140625" defaultRowHeight="12.75"/>
  <cols>
    <col min="1" max="1" width="3.8515625" style="0" customWidth="1"/>
    <col min="2" max="2" width="25.140625" style="0" customWidth="1"/>
    <col min="3" max="3" width="24.140625" style="0" hidden="1" customWidth="1"/>
    <col min="4" max="5" width="4.7109375" style="13" bestFit="1" customWidth="1"/>
    <col min="6" max="6" width="6.00390625" style="13" bestFit="1" customWidth="1"/>
    <col min="7" max="7" width="5.8515625" style="13" bestFit="1" customWidth="1"/>
    <col min="8" max="8" width="6.57421875" style="13" bestFit="1" customWidth="1"/>
    <col min="9" max="9" width="4.421875" style="13" customWidth="1"/>
    <col min="10" max="10" width="5.57421875" style="13" customWidth="1"/>
    <col min="11" max="11" width="6.8515625" style="13" customWidth="1"/>
    <col min="12" max="12" width="9.57421875" style="13" customWidth="1"/>
    <col min="13" max="13" width="6.28125" style="13" customWidth="1"/>
    <col min="14" max="14" width="4.00390625" style="13" customWidth="1"/>
    <col min="15" max="15" width="7.8515625" style="0" customWidth="1"/>
    <col min="16" max="16" width="9.7109375" style="0" hidden="1" customWidth="1"/>
    <col min="17" max="19" width="9.140625" style="0" hidden="1" customWidth="1"/>
  </cols>
  <sheetData>
    <row r="1" spans="2:16" ht="27" customHeight="1" hidden="1" thickBot="1"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26"/>
    </row>
    <row r="2" spans="2:16" ht="12.75" hidden="1">
      <c r="B2" s="1" t="s">
        <v>1</v>
      </c>
      <c r="C2" s="48" t="s">
        <v>45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14"/>
    </row>
    <row r="3" spans="2:16" ht="15" hidden="1">
      <c r="B3" s="2" t="s">
        <v>2</v>
      </c>
      <c r="C3" s="8" t="s">
        <v>14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27"/>
    </row>
    <row r="4" spans="2:16" ht="15" hidden="1">
      <c r="B4" s="1" t="s">
        <v>3</v>
      </c>
      <c r="C4" s="10" t="s">
        <v>46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27"/>
    </row>
    <row r="5" spans="2:16" ht="15" hidden="1">
      <c r="B5" s="2" t="s">
        <v>4</v>
      </c>
      <c r="C5" s="3" t="s">
        <v>20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P5" s="27"/>
    </row>
    <row r="6" spans="2:16" ht="15" hidden="1">
      <c r="B6" s="1" t="s">
        <v>5</v>
      </c>
      <c r="C6" s="3" t="s">
        <v>47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27"/>
    </row>
    <row r="7" spans="2:16" ht="15" hidden="1">
      <c r="B7" s="2" t="s">
        <v>6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P7" s="27"/>
    </row>
    <row r="8" spans="2:16" ht="15" hidden="1">
      <c r="B8" s="1" t="s">
        <v>7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P8" s="27"/>
    </row>
    <row r="9" spans="2:16" ht="15" hidden="1">
      <c r="B9" s="2" t="s">
        <v>8</v>
      </c>
      <c r="C9" s="5">
        <v>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P9" s="27"/>
    </row>
    <row r="10" spans="2:19" ht="15" hidden="1">
      <c r="B10" s="1" t="s">
        <v>9</v>
      </c>
      <c r="C10" s="7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27"/>
      <c r="Q10" t="s">
        <v>26</v>
      </c>
      <c r="R10" t="s">
        <v>27</v>
      </c>
      <c r="S10" t="s">
        <v>28</v>
      </c>
    </row>
    <row r="11" spans="2:19" ht="15" hidden="1">
      <c r="B11" s="2" t="s">
        <v>10</v>
      </c>
      <c r="C11" s="8" t="s">
        <v>15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P11" s="27"/>
      <c r="Q11" t="e">
        <f>(LARGE((#REF!),1))</f>
        <v>#REF!</v>
      </c>
      <c r="R11">
        <f>(LARGE((G16:G40),1))</f>
        <v>34.019999999999996</v>
      </c>
      <c r="S11">
        <f>(LARGE((L16:L40),1))</f>
        <v>105.71000000000001</v>
      </c>
    </row>
    <row r="12" spans="2:16" ht="15.75" hidden="1" thickBot="1">
      <c r="B12" s="6" t="s">
        <v>11</v>
      </c>
      <c r="C12" s="11" t="s">
        <v>13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P12" s="27"/>
    </row>
    <row r="13" spans="13:14" ht="13.5" hidden="1" thickBot="1">
      <c r="M13" s="17"/>
      <c r="N13" s="22"/>
    </row>
    <row r="14" spans="1:16" ht="12.75">
      <c r="A14" s="66" t="s">
        <v>16</v>
      </c>
      <c r="B14" s="15"/>
      <c r="C14" s="39"/>
      <c r="D14" s="72" t="s">
        <v>43</v>
      </c>
      <c r="E14" s="73"/>
      <c r="F14" s="73"/>
      <c r="G14" s="73"/>
      <c r="H14" s="74"/>
      <c r="I14" s="70" t="s">
        <v>30</v>
      </c>
      <c r="J14" s="63" t="s">
        <v>44</v>
      </c>
      <c r="K14" s="64"/>
      <c r="L14" s="64"/>
      <c r="M14" s="65"/>
      <c r="N14" s="68" t="s">
        <v>30</v>
      </c>
      <c r="O14" s="24" t="s">
        <v>25</v>
      </c>
      <c r="P14" s="28" t="s">
        <v>36</v>
      </c>
    </row>
    <row r="15" spans="1:16" ht="12.75" customHeight="1" thickBot="1">
      <c r="A15" s="67"/>
      <c r="B15" s="16" t="s">
        <v>17</v>
      </c>
      <c r="C15" s="16"/>
      <c r="D15" s="18" t="s">
        <v>37</v>
      </c>
      <c r="E15" s="23" t="s">
        <v>38</v>
      </c>
      <c r="F15" s="23" t="s">
        <v>18</v>
      </c>
      <c r="G15" s="23" t="s">
        <v>24</v>
      </c>
      <c r="H15" s="19" t="s">
        <v>25</v>
      </c>
      <c r="I15" s="71"/>
      <c r="J15" s="20" t="s">
        <v>21</v>
      </c>
      <c r="K15" s="20" t="s">
        <v>18</v>
      </c>
      <c r="L15" s="20" t="s">
        <v>19</v>
      </c>
      <c r="M15" s="21" t="s">
        <v>25</v>
      </c>
      <c r="N15" s="69"/>
      <c r="O15" s="25" t="s">
        <v>12</v>
      </c>
      <c r="P15" s="29" t="s">
        <v>12</v>
      </c>
    </row>
    <row r="16" spans="1:20" ht="15" customHeight="1" thickBot="1">
      <c r="A16" s="31">
        <v>1</v>
      </c>
      <c r="B16" s="35" t="s">
        <v>31</v>
      </c>
      <c r="C16" s="35"/>
      <c r="D16" s="32">
        <v>28</v>
      </c>
      <c r="E16" s="32">
        <v>26</v>
      </c>
      <c r="F16" s="32">
        <v>19.98</v>
      </c>
      <c r="G16" s="53">
        <f aca="true" t="shared" si="0" ref="G16:G28">IF((D16+E16-F16)&gt;0,D16+E16-F16,0)</f>
        <v>34.019999999999996</v>
      </c>
      <c r="H16" s="54">
        <f aca="true" t="shared" si="1" ref="H16:H40">G16/$R$11*100</f>
        <v>100</v>
      </c>
      <c r="I16" s="34">
        <f aca="true" t="shared" si="2" ref="I16:I40">(RANK(H16,$H$16:$H$40))</f>
        <v>1</v>
      </c>
      <c r="J16" s="32">
        <v>120</v>
      </c>
      <c r="K16" s="53">
        <v>20.3</v>
      </c>
      <c r="L16" s="52">
        <f aca="true" t="shared" si="3" ref="L16:L38">IF(J16-K16&gt;0,J16-K16,0)</f>
        <v>99.7</v>
      </c>
      <c r="M16" s="33">
        <f aca="true" t="shared" si="4" ref="M16:M40">L16/$S$11*100</f>
        <v>94.31463437706934</v>
      </c>
      <c r="N16" s="34">
        <f aca="true" t="shared" si="5" ref="N16:N40">(RANK(M16,$M$16:$M$40))</f>
        <v>4</v>
      </c>
      <c r="O16" s="55">
        <f aca="true" t="shared" si="6" ref="O16:P20">H16+M16</f>
        <v>194.31463437706935</v>
      </c>
      <c r="P16" s="34">
        <f t="shared" si="6"/>
        <v>5</v>
      </c>
      <c r="Q16" s="49"/>
      <c r="T16" s="47"/>
    </row>
    <row r="17" spans="1:20" ht="15" customHeight="1" thickBot="1">
      <c r="A17" s="31">
        <v>2</v>
      </c>
      <c r="B17" s="35" t="s">
        <v>40</v>
      </c>
      <c r="C17" s="35"/>
      <c r="D17" s="32">
        <v>24</v>
      </c>
      <c r="E17" s="32">
        <v>27</v>
      </c>
      <c r="F17" s="32">
        <v>21.61</v>
      </c>
      <c r="G17" s="53">
        <f t="shared" si="0"/>
        <v>29.39</v>
      </c>
      <c r="H17" s="54">
        <f t="shared" si="1"/>
        <v>86.39035861258084</v>
      </c>
      <c r="I17" s="34">
        <f t="shared" si="2"/>
        <v>2</v>
      </c>
      <c r="J17" s="32">
        <v>120</v>
      </c>
      <c r="K17" s="53">
        <v>19.08</v>
      </c>
      <c r="L17" s="52">
        <f t="shared" si="3"/>
        <v>100.92</v>
      </c>
      <c r="M17" s="33">
        <f t="shared" si="4"/>
        <v>95.46873521899536</v>
      </c>
      <c r="N17" s="34">
        <f t="shared" si="5"/>
        <v>2</v>
      </c>
      <c r="O17" s="55">
        <f t="shared" si="6"/>
        <v>181.85909383157622</v>
      </c>
      <c r="P17" s="34">
        <f t="shared" si="6"/>
        <v>4</v>
      </c>
      <c r="Q17" s="49"/>
      <c r="T17" s="47"/>
    </row>
    <row r="18" spans="1:20" ht="15" customHeight="1" thickBot="1">
      <c r="A18" s="31">
        <v>3</v>
      </c>
      <c r="B18" s="35" t="s">
        <v>41</v>
      </c>
      <c r="C18" s="35"/>
      <c r="D18" s="32">
        <v>28</v>
      </c>
      <c r="E18" s="32">
        <v>24</v>
      </c>
      <c r="F18" s="32">
        <v>22.77</v>
      </c>
      <c r="G18" s="53">
        <f t="shared" si="0"/>
        <v>29.23</v>
      </c>
      <c r="H18" s="54">
        <f t="shared" si="1"/>
        <v>85.92004703115815</v>
      </c>
      <c r="I18" s="34">
        <f t="shared" si="2"/>
        <v>3</v>
      </c>
      <c r="J18" s="32">
        <v>120</v>
      </c>
      <c r="K18" s="53">
        <v>33.33</v>
      </c>
      <c r="L18" s="52">
        <f t="shared" si="3"/>
        <v>86.67</v>
      </c>
      <c r="M18" s="33">
        <f t="shared" si="4"/>
        <v>81.98845899158074</v>
      </c>
      <c r="N18" s="34">
        <f t="shared" si="5"/>
        <v>7</v>
      </c>
      <c r="O18" s="55">
        <f t="shared" si="6"/>
        <v>167.9085060227389</v>
      </c>
      <c r="P18" s="34">
        <f t="shared" si="6"/>
        <v>10</v>
      </c>
      <c r="Q18" s="49"/>
      <c r="T18" s="47"/>
    </row>
    <row r="19" spans="1:20" ht="15" customHeight="1" thickBot="1">
      <c r="A19" s="31">
        <v>4</v>
      </c>
      <c r="B19" s="35" t="s">
        <v>35</v>
      </c>
      <c r="C19" s="35"/>
      <c r="D19" s="32">
        <v>26</v>
      </c>
      <c r="E19" s="32">
        <v>20</v>
      </c>
      <c r="F19" s="32">
        <v>21.52</v>
      </c>
      <c r="G19" s="53">
        <f t="shared" si="0"/>
        <v>24.48</v>
      </c>
      <c r="H19" s="54">
        <f t="shared" si="1"/>
        <v>71.95767195767196</v>
      </c>
      <c r="I19" s="34">
        <f t="shared" si="2"/>
        <v>5</v>
      </c>
      <c r="J19" s="32">
        <v>120</v>
      </c>
      <c r="K19" s="53">
        <v>20.15</v>
      </c>
      <c r="L19" s="52">
        <f t="shared" si="3"/>
        <v>99.85</v>
      </c>
      <c r="M19" s="33">
        <f t="shared" si="4"/>
        <v>94.45653202156844</v>
      </c>
      <c r="N19" s="34">
        <f t="shared" si="5"/>
        <v>3</v>
      </c>
      <c r="O19" s="55">
        <f t="shared" si="6"/>
        <v>166.4142039792404</v>
      </c>
      <c r="P19" s="34">
        <f t="shared" si="6"/>
        <v>8</v>
      </c>
      <c r="Q19" s="49"/>
      <c r="T19" s="47"/>
    </row>
    <row r="20" spans="1:20" ht="15" customHeight="1" thickBot="1">
      <c r="A20" s="31">
        <v>5</v>
      </c>
      <c r="B20" s="35" t="s">
        <v>22</v>
      </c>
      <c r="C20" s="35"/>
      <c r="D20" s="32">
        <v>27</v>
      </c>
      <c r="E20" s="32">
        <v>23</v>
      </c>
      <c r="F20" s="32">
        <v>22.09</v>
      </c>
      <c r="G20" s="53">
        <f t="shared" si="0"/>
        <v>27.91</v>
      </c>
      <c r="H20" s="54">
        <f t="shared" si="1"/>
        <v>82.03997648442095</v>
      </c>
      <c r="I20" s="34">
        <f t="shared" si="2"/>
        <v>4</v>
      </c>
      <c r="J20" s="32">
        <v>120</v>
      </c>
      <c r="K20" s="53">
        <v>34.76</v>
      </c>
      <c r="L20" s="52">
        <f t="shared" si="3"/>
        <v>85.24000000000001</v>
      </c>
      <c r="M20" s="33">
        <f t="shared" si="4"/>
        <v>80.63570144735598</v>
      </c>
      <c r="N20" s="34">
        <f t="shared" si="5"/>
        <v>9</v>
      </c>
      <c r="O20" s="55">
        <f t="shared" si="6"/>
        <v>162.67567793177693</v>
      </c>
      <c r="P20" s="34">
        <f t="shared" si="6"/>
        <v>13</v>
      </c>
      <c r="Q20" s="49"/>
      <c r="T20" s="47"/>
    </row>
    <row r="21" spans="1:20" ht="15" customHeight="1" thickBot="1">
      <c r="A21" s="31">
        <v>6</v>
      </c>
      <c r="B21" s="35" t="s">
        <v>23</v>
      </c>
      <c r="C21" s="35"/>
      <c r="D21" s="32">
        <v>21</v>
      </c>
      <c r="E21" s="32">
        <v>26</v>
      </c>
      <c r="F21" s="32">
        <v>25.38</v>
      </c>
      <c r="G21" s="53">
        <f t="shared" si="0"/>
        <v>21.62</v>
      </c>
      <c r="H21" s="54">
        <f t="shared" si="1"/>
        <v>63.550852439741334</v>
      </c>
      <c r="I21" s="34">
        <f t="shared" si="2"/>
        <v>6</v>
      </c>
      <c r="J21" s="32">
        <v>120</v>
      </c>
      <c r="K21" s="53">
        <v>25.16</v>
      </c>
      <c r="L21" s="52">
        <f t="shared" si="3"/>
        <v>94.84</v>
      </c>
      <c r="M21" s="33">
        <f t="shared" si="4"/>
        <v>89.71715069529846</v>
      </c>
      <c r="N21" s="34">
        <f t="shared" si="5"/>
        <v>6</v>
      </c>
      <c r="O21" s="55">
        <f aca="true" t="shared" si="7" ref="O21:O38">H21+M21</f>
        <v>153.2680031350398</v>
      </c>
      <c r="P21" s="34" t="e">
        <f>#REF!+I21+N21</f>
        <v>#REF!</v>
      </c>
      <c r="Q21" s="49"/>
      <c r="T21" s="47"/>
    </row>
    <row r="22" spans="1:20" ht="15" customHeight="1" thickBot="1">
      <c r="A22" s="31">
        <v>7</v>
      </c>
      <c r="B22" s="35" t="s">
        <v>42</v>
      </c>
      <c r="C22" s="35"/>
      <c r="D22" s="32">
        <v>25</v>
      </c>
      <c r="E22" s="32">
        <v>24</v>
      </c>
      <c r="F22" s="32">
        <v>31.23</v>
      </c>
      <c r="G22" s="53">
        <f t="shared" si="0"/>
        <v>17.77</v>
      </c>
      <c r="H22" s="54">
        <f t="shared" si="1"/>
        <v>52.233980011757794</v>
      </c>
      <c r="I22" s="34">
        <f t="shared" si="2"/>
        <v>7</v>
      </c>
      <c r="J22" s="32">
        <v>120</v>
      </c>
      <c r="K22" s="53">
        <v>14.29</v>
      </c>
      <c r="L22" s="52">
        <f t="shared" si="3"/>
        <v>105.71000000000001</v>
      </c>
      <c r="M22" s="33">
        <f t="shared" si="4"/>
        <v>100</v>
      </c>
      <c r="N22" s="34">
        <f t="shared" si="5"/>
        <v>1</v>
      </c>
      <c r="O22" s="55">
        <f t="shared" si="7"/>
        <v>152.2339800117578</v>
      </c>
      <c r="P22" s="34">
        <f aca="true" t="shared" si="8" ref="P22:P38">I22+N22</f>
        <v>8</v>
      </c>
      <c r="Q22" s="49"/>
      <c r="T22" s="47"/>
    </row>
    <row r="23" spans="1:20" ht="15" customHeight="1" thickBot="1">
      <c r="A23" s="31">
        <v>8</v>
      </c>
      <c r="B23" s="35" t="s">
        <v>13</v>
      </c>
      <c r="C23" s="35"/>
      <c r="D23" s="32">
        <v>20</v>
      </c>
      <c r="E23" s="32">
        <v>17</v>
      </c>
      <c r="F23" s="32">
        <v>22.47</v>
      </c>
      <c r="G23" s="53">
        <f t="shared" si="0"/>
        <v>14.530000000000001</v>
      </c>
      <c r="H23" s="54">
        <f t="shared" si="1"/>
        <v>42.710170487948275</v>
      </c>
      <c r="I23" s="34">
        <f t="shared" si="2"/>
        <v>9</v>
      </c>
      <c r="J23" s="32">
        <v>120</v>
      </c>
      <c r="K23" s="53">
        <v>34.06</v>
      </c>
      <c r="L23" s="52">
        <f t="shared" si="3"/>
        <v>85.94</v>
      </c>
      <c r="M23" s="33">
        <f t="shared" si="4"/>
        <v>81.29789045501845</v>
      </c>
      <c r="N23" s="34">
        <f t="shared" si="5"/>
        <v>8</v>
      </c>
      <c r="O23" s="55">
        <f t="shared" si="7"/>
        <v>124.00806094296672</v>
      </c>
      <c r="P23" s="34">
        <f t="shared" si="8"/>
        <v>17</v>
      </c>
      <c r="Q23" s="49"/>
      <c r="T23" s="47"/>
    </row>
    <row r="24" spans="1:20" ht="15" customHeight="1" thickBot="1">
      <c r="A24" s="31">
        <v>9</v>
      </c>
      <c r="B24" s="35" t="s">
        <v>39</v>
      </c>
      <c r="C24" s="35"/>
      <c r="D24" s="32">
        <v>20</v>
      </c>
      <c r="E24" s="32">
        <v>16</v>
      </c>
      <c r="F24" s="32">
        <v>19.65</v>
      </c>
      <c r="G24" s="53">
        <f t="shared" si="0"/>
        <v>16.35</v>
      </c>
      <c r="H24" s="54">
        <f t="shared" si="1"/>
        <v>48.05996472663141</v>
      </c>
      <c r="I24" s="34">
        <f t="shared" si="2"/>
        <v>8</v>
      </c>
      <c r="J24" s="32">
        <v>120</v>
      </c>
      <c r="K24" s="53">
        <v>45</v>
      </c>
      <c r="L24" s="52">
        <f t="shared" si="3"/>
        <v>75</v>
      </c>
      <c r="M24" s="33">
        <f t="shared" si="4"/>
        <v>70.94882224955064</v>
      </c>
      <c r="N24" s="34">
        <f t="shared" si="5"/>
        <v>10</v>
      </c>
      <c r="O24" s="55">
        <f t="shared" si="7"/>
        <v>119.00878697618205</v>
      </c>
      <c r="P24" s="34">
        <f t="shared" si="8"/>
        <v>18</v>
      </c>
      <c r="Q24" s="49"/>
      <c r="T24" s="47"/>
    </row>
    <row r="25" spans="1:20" ht="15" customHeight="1" thickBot="1">
      <c r="A25" s="31">
        <v>10</v>
      </c>
      <c r="B25" s="35" t="s">
        <v>29</v>
      </c>
      <c r="C25" s="35"/>
      <c r="D25" s="32">
        <v>19</v>
      </c>
      <c r="E25" s="32">
        <v>18</v>
      </c>
      <c r="F25" s="32">
        <v>35.61</v>
      </c>
      <c r="G25" s="53">
        <f t="shared" si="0"/>
        <v>1.3900000000000006</v>
      </c>
      <c r="H25" s="54">
        <f t="shared" si="1"/>
        <v>4.085831863609644</v>
      </c>
      <c r="I25" s="34">
        <f t="shared" si="2"/>
        <v>11</v>
      </c>
      <c r="J25" s="32">
        <v>120</v>
      </c>
      <c r="K25" s="53">
        <v>22.74</v>
      </c>
      <c r="L25" s="52">
        <f t="shared" si="3"/>
        <v>97.26</v>
      </c>
      <c r="M25" s="33">
        <f t="shared" si="4"/>
        <v>92.00643269321729</v>
      </c>
      <c r="N25" s="34">
        <f t="shared" si="5"/>
        <v>5</v>
      </c>
      <c r="O25" s="55">
        <f t="shared" si="7"/>
        <v>96.09226455682693</v>
      </c>
      <c r="P25" s="34">
        <f t="shared" si="8"/>
        <v>16</v>
      </c>
      <c r="Q25" s="49"/>
      <c r="T25" s="47"/>
    </row>
    <row r="26" spans="1:20" ht="15" customHeight="1" thickBot="1">
      <c r="A26" s="31">
        <v>11</v>
      </c>
      <c r="B26" s="35" t="s">
        <v>33</v>
      </c>
      <c r="C26" s="35"/>
      <c r="D26" s="32">
        <v>7</v>
      </c>
      <c r="E26" s="32">
        <v>11</v>
      </c>
      <c r="F26" s="32">
        <v>24.02</v>
      </c>
      <c r="G26" s="53">
        <f t="shared" si="0"/>
        <v>0</v>
      </c>
      <c r="H26" s="54">
        <f t="shared" si="1"/>
        <v>0</v>
      </c>
      <c r="I26" s="34">
        <f t="shared" si="2"/>
        <v>12</v>
      </c>
      <c r="J26" s="32">
        <v>120</v>
      </c>
      <c r="K26" s="53">
        <v>49.44</v>
      </c>
      <c r="L26" s="52">
        <f t="shared" si="3"/>
        <v>70.56</v>
      </c>
      <c r="M26" s="33">
        <f t="shared" si="4"/>
        <v>66.74865197237726</v>
      </c>
      <c r="N26" s="34">
        <f t="shared" si="5"/>
        <v>11</v>
      </c>
      <c r="O26" s="55">
        <f t="shared" si="7"/>
        <v>66.74865197237726</v>
      </c>
      <c r="P26" s="34">
        <f t="shared" si="8"/>
        <v>23</v>
      </c>
      <c r="Q26" s="49"/>
      <c r="T26" s="47"/>
    </row>
    <row r="27" spans="1:20" ht="15" customHeight="1" thickBot="1">
      <c r="A27" s="31">
        <v>12</v>
      </c>
      <c r="B27" s="35" t="s">
        <v>32</v>
      </c>
      <c r="C27" s="35"/>
      <c r="D27" s="32">
        <v>20</v>
      </c>
      <c r="E27" s="32">
        <v>16</v>
      </c>
      <c r="F27" s="32">
        <v>32.55</v>
      </c>
      <c r="G27" s="53">
        <f t="shared" si="0"/>
        <v>3.450000000000003</v>
      </c>
      <c r="H27" s="54">
        <f t="shared" si="1"/>
        <v>10.141093474426818</v>
      </c>
      <c r="I27" s="34">
        <f t="shared" si="2"/>
        <v>10</v>
      </c>
      <c r="J27" s="32">
        <v>120</v>
      </c>
      <c r="K27" s="53">
        <v>66.94</v>
      </c>
      <c r="L27" s="52">
        <f t="shared" si="3"/>
        <v>53.06</v>
      </c>
      <c r="M27" s="33">
        <f t="shared" si="4"/>
        <v>50.19392678081543</v>
      </c>
      <c r="N27" s="34">
        <f t="shared" si="5"/>
        <v>12</v>
      </c>
      <c r="O27" s="55">
        <f t="shared" si="7"/>
        <v>60.33502025524225</v>
      </c>
      <c r="P27" s="34">
        <f t="shared" si="8"/>
        <v>22</v>
      </c>
      <c r="Q27" s="49"/>
      <c r="T27" s="47"/>
    </row>
    <row r="28" spans="1:20" ht="15" customHeight="1" thickBot="1">
      <c r="A28" s="40">
        <v>13</v>
      </c>
      <c r="B28" s="41" t="s">
        <v>34</v>
      </c>
      <c r="C28" s="41"/>
      <c r="D28" s="42">
        <v>12</v>
      </c>
      <c r="E28" s="42">
        <v>0</v>
      </c>
      <c r="F28" s="42">
        <v>61.85</v>
      </c>
      <c r="G28" s="56">
        <f t="shared" si="0"/>
        <v>0</v>
      </c>
      <c r="H28" s="57">
        <f t="shared" si="1"/>
        <v>0</v>
      </c>
      <c r="I28" s="44">
        <f t="shared" si="2"/>
        <v>12</v>
      </c>
      <c r="J28" s="42">
        <v>120</v>
      </c>
      <c r="K28" s="56">
        <v>98.66</v>
      </c>
      <c r="L28" s="58">
        <f t="shared" si="3"/>
        <v>21.340000000000003</v>
      </c>
      <c r="M28" s="43">
        <f t="shared" si="4"/>
        <v>20.187304890738815</v>
      </c>
      <c r="N28" s="44">
        <f t="shared" si="5"/>
        <v>13</v>
      </c>
      <c r="O28" s="59">
        <f t="shared" si="7"/>
        <v>20.187304890738815</v>
      </c>
      <c r="P28" s="34">
        <f t="shared" si="8"/>
        <v>25</v>
      </c>
      <c r="Q28" s="49"/>
      <c r="T28" s="47"/>
    </row>
    <row r="29" spans="1:20" ht="15" customHeight="1" hidden="1" thickBot="1">
      <c r="A29" s="31">
        <v>4</v>
      </c>
      <c r="B29" s="35"/>
      <c r="C29" s="35"/>
      <c r="D29" s="32"/>
      <c r="E29" s="32"/>
      <c r="F29" s="32"/>
      <c r="G29" s="32">
        <f aca="true" t="shared" si="9" ref="G29:G38">D29+E29-F29</f>
        <v>0</v>
      </c>
      <c r="H29" s="36">
        <f t="shared" si="1"/>
        <v>0</v>
      </c>
      <c r="I29" s="34">
        <f t="shared" si="2"/>
        <v>12</v>
      </c>
      <c r="J29" s="32"/>
      <c r="K29" s="32"/>
      <c r="L29" s="37">
        <f t="shared" si="3"/>
        <v>0</v>
      </c>
      <c r="M29" s="33">
        <f t="shared" si="4"/>
        <v>0</v>
      </c>
      <c r="N29" s="34">
        <f t="shared" si="5"/>
        <v>14</v>
      </c>
      <c r="O29" s="38">
        <f t="shared" si="7"/>
        <v>0</v>
      </c>
      <c r="P29" s="34">
        <f t="shared" si="8"/>
        <v>26</v>
      </c>
      <c r="Q29" s="49"/>
      <c r="T29" s="47"/>
    </row>
    <row r="30" spans="1:20" ht="15" customHeight="1" hidden="1" thickBot="1">
      <c r="A30" s="31">
        <v>12</v>
      </c>
      <c r="B30" s="35"/>
      <c r="C30" s="35"/>
      <c r="D30" s="32"/>
      <c r="E30" s="32"/>
      <c r="F30" s="32"/>
      <c r="G30" s="32">
        <f t="shared" si="9"/>
        <v>0</v>
      </c>
      <c r="H30" s="36">
        <f t="shared" si="1"/>
        <v>0</v>
      </c>
      <c r="I30" s="34">
        <f t="shared" si="2"/>
        <v>12</v>
      </c>
      <c r="J30" s="32"/>
      <c r="K30" s="32"/>
      <c r="L30" s="37">
        <f t="shared" si="3"/>
        <v>0</v>
      </c>
      <c r="M30" s="33">
        <f t="shared" si="4"/>
        <v>0</v>
      </c>
      <c r="N30" s="34">
        <f t="shared" si="5"/>
        <v>14</v>
      </c>
      <c r="O30" s="38">
        <f t="shared" si="7"/>
        <v>0</v>
      </c>
      <c r="P30" s="34">
        <f t="shared" si="8"/>
        <v>26</v>
      </c>
      <c r="Q30" s="49"/>
      <c r="T30" s="47"/>
    </row>
    <row r="31" spans="1:20" ht="15" customHeight="1" hidden="1" thickBot="1">
      <c r="A31" s="31">
        <v>15</v>
      </c>
      <c r="B31" s="35"/>
      <c r="C31" s="35"/>
      <c r="D31" s="32"/>
      <c r="E31" s="32"/>
      <c r="F31" s="32"/>
      <c r="G31" s="32">
        <f t="shared" si="9"/>
        <v>0</v>
      </c>
      <c r="H31" s="36">
        <f t="shared" si="1"/>
        <v>0</v>
      </c>
      <c r="I31" s="34">
        <f t="shared" si="2"/>
        <v>12</v>
      </c>
      <c r="J31" s="32"/>
      <c r="K31" s="32"/>
      <c r="L31" s="37">
        <f t="shared" si="3"/>
        <v>0</v>
      </c>
      <c r="M31" s="33">
        <f t="shared" si="4"/>
        <v>0</v>
      </c>
      <c r="N31" s="34">
        <f t="shared" si="5"/>
        <v>14</v>
      </c>
      <c r="O31" s="38">
        <f t="shared" si="7"/>
        <v>0</v>
      </c>
      <c r="P31" s="34">
        <f t="shared" si="8"/>
        <v>26</v>
      </c>
      <c r="Q31" s="49"/>
      <c r="T31" s="47"/>
    </row>
    <row r="32" spans="1:20" ht="15" customHeight="1" hidden="1" thickBot="1">
      <c r="A32" s="31">
        <v>17</v>
      </c>
      <c r="B32" s="35"/>
      <c r="C32" s="35"/>
      <c r="D32" s="32"/>
      <c r="E32" s="32"/>
      <c r="F32" s="32"/>
      <c r="G32" s="32">
        <f t="shared" si="9"/>
        <v>0</v>
      </c>
      <c r="H32" s="36">
        <f t="shared" si="1"/>
        <v>0</v>
      </c>
      <c r="I32" s="34">
        <f t="shared" si="2"/>
        <v>12</v>
      </c>
      <c r="J32" s="32"/>
      <c r="K32" s="32"/>
      <c r="L32" s="37">
        <f t="shared" si="3"/>
        <v>0</v>
      </c>
      <c r="M32" s="33">
        <f t="shared" si="4"/>
        <v>0</v>
      </c>
      <c r="N32" s="34">
        <f t="shared" si="5"/>
        <v>14</v>
      </c>
      <c r="O32" s="38">
        <f t="shared" si="7"/>
        <v>0</v>
      </c>
      <c r="P32" s="34">
        <f t="shared" si="8"/>
        <v>26</v>
      </c>
      <c r="Q32" s="49"/>
      <c r="T32" s="47"/>
    </row>
    <row r="33" spans="1:20" ht="15" customHeight="1" hidden="1" thickBot="1">
      <c r="A33" s="31">
        <v>18</v>
      </c>
      <c r="B33" s="35"/>
      <c r="C33" s="35"/>
      <c r="D33" s="32"/>
      <c r="E33" s="32"/>
      <c r="F33" s="32"/>
      <c r="G33" s="32">
        <f t="shared" si="9"/>
        <v>0</v>
      </c>
      <c r="H33" s="36">
        <f t="shared" si="1"/>
        <v>0</v>
      </c>
      <c r="I33" s="34">
        <f t="shared" si="2"/>
        <v>12</v>
      </c>
      <c r="J33" s="32"/>
      <c r="K33" s="32"/>
      <c r="L33" s="37">
        <f t="shared" si="3"/>
        <v>0</v>
      </c>
      <c r="M33" s="33">
        <f t="shared" si="4"/>
        <v>0</v>
      </c>
      <c r="N33" s="34">
        <f t="shared" si="5"/>
        <v>14</v>
      </c>
      <c r="O33" s="38">
        <f t="shared" si="7"/>
        <v>0</v>
      </c>
      <c r="P33" s="34">
        <f t="shared" si="8"/>
        <v>26</v>
      </c>
      <c r="Q33" s="49"/>
      <c r="T33" s="47"/>
    </row>
    <row r="34" spans="1:20" ht="15" customHeight="1" hidden="1" thickBot="1">
      <c r="A34" s="31">
        <v>19</v>
      </c>
      <c r="B34" s="35"/>
      <c r="C34" s="35"/>
      <c r="D34" s="32"/>
      <c r="E34" s="32"/>
      <c r="F34" s="32"/>
      <c r="G34" s="32">
        <f t="shared" si="9"/>
        <v>0</v>
      </c>
      <c r="H34" s="36">
        <f t="shared" si="1"/>
        <v>0</v>
      </c>
      <c r="I34" s="34">
        <f t="shared" si="2"/>
        <v>12</v>
      </c>
      <c r="J34" s="32"/>
      <c r="K34" s="32"/>
      <c r="L34" s="37">
        <f t="shared" si="3"/>
        <v>0</v>
      </c>
      <c r="M34" s="33">
        <f t="shared" si="4"/>
        <v>0</v>
      </c>
      <c r="N34" s="34">
        <f t="shared" si="5"/>
        <v>14</v>
      </c>
      <c r="O34" s="38">
        <f t="shared" si="7"/>
        <v>0</v>
      </c>
      <c r="P34" s="34">
        <f t="shared" si="8"/>
        <v>26</v>
      </c>
      <c r="Q34" s="49"/>
      <c r="T34" s="47"/>
    </row>
    <row r="35" spans="1:20" ht="15" customHeight="1" hidden="1" thickBot="1">
      <c r="A35" s="31">
        <v>20</v>
      </c>
      <c r="B35" s="35"/>
      <c r="C35" s="35"/>
      <c r="D35" s="32"/>
      <c r="E35" s="32"/>
      <c r="F35" s="32"/>
      <c r="G35" s="32">
        <f t="shared" si="9"/>
        <v>0</v>
      </c>
      <c r="H35" s="36">
        <f t="shared" si="1"/>
        <v>0</v>
      </c>
      <c r="I35" s="34">
        <f t="shared" si="2"/>
        <v>12</v>
      </c>
      <c r="J35" s="32"/>
      <c r="K35" s="32"/>
      <c r="L35" s="37">
        <f t="shared" si="3"/>
        <v>0</v>
      </c>
      <c r="M35" s="33">
        <f t="shared" si="4"/>
        <v>0</v>
      </c>
      <c r="N35" s="34">
        <f t="shared" si="5"/>
        <v>14</v>
      </c>
      <c r="O35" s="38">
        <f t="shared" si="7"/>
        <v>0</v>
      </c>
      <c r="P35" s="34">
        <f t="shared" si="8"/>
        <v>26</v>
      </c>
      <c r="Q35" s="49"/>
      <c r="T35" s="47"/>
    </row>
    <row r="36" spans="1:20" ht="15" customHeight="1" hidden="1" thickBot="1">
      <c r="A36" s="31">
        <v>21</v>
      </c>
      <c r="B36" s="41"/>
      <c r="C36" s="41"/>
      <c r="D36" s="42"/>
      <c r="E36" s="32"/>
      <c r="F36" s="32"/>
      <c r="G36" s="32">
        <f t="shared" si="9"/>
        <v>0</v>
      </c>
      <c r="H36" s="45">
        <f t="shared" si="1"/>
        <v>0</v>
      </c>
      <c r="I36" s="44">
        <f t="shared" si="2"/>
        <v>12</v>
      </c>
      <c r="J36" s="42"/>
      <c r="K36" s="42"/>
      <c r="L36" s="37">
        <f t="shared" si="3"/>
        <v>0</v>
      </c>
      <c r="M36" s="43">
        <f t="shared" si="4"/>
        <v>0</v>
      </c>
      <c r="N36" s="44">
        <f t="shared" si="5"/>
        <v>14</v>
      </c>
      <c r="O36" s="38">
        <f t="shared" si="7"/>
        <v>0</v>
      </c>
      <c r="P36" s="34">
        <f t="shared" si="8"/>
        <v>26</v>
      </c>
      <c r="Q36" s="49"/>
      <c r="T36" s="47"/>
    </row>
    <row r="37" spans="1:20" ht="15" customHeight="1" hidden="1" thickBot="1">
      <c r="A37" s="31">
        <v>22</v>
      </c>
      <c r="B37" s="41"/>
      <c r="C37" s="41"/>
      <c r="D37" s="42"/>
      <c r="E37" s="32"/>
      <c r="F37" s="32"/>
      <c r="G37" s="32">
        <f t="shared" si="9"/>
        <v>0</v>
      </c>
      <c r="H37" s="45">
        <f t="shared" si="1"/>
        <v>0</v>
      </c>
      <c r="I37" s="44">
        <f t="shared" si="2"/>
        <v>12</v>
      </c>
      <c r="J37" s="42"/>
      <c r="K37" s="42"/>
      <c r="L37" s="37">
        <f t="shared" si="3"/>
        <v>0</v>
      </c>
      <c r="M37" s="43">
        <f t="shared" si="4"/>
        <v>0</v>
      </c>
      <c r="N37" s="44">
        <f t="shared" si="5"/>
        <v>14</v>
      </c>
      <c r="O37" s="38">
        <f t="shared" si="7"/>
        <v>0</v>
      </c>
      <c r="P37" s="34">
        <f t="shared" si="8"/>
        <v>26</v>
      </c>
      <c r="Q37" s="49"/>
      <c r="T37" s="47"/>
    </row>
    <row r="38" spans="1:20" ht="16.5" hidden="1" thickBot="1">
      <c r="A38" s="40">
        <v>23</v>
      </c>
      <c r="B38" s="41"/>
      <c r="C38" s="41"/>
      <c r="D38" s="51"/>
      <c r="E38" s="42"/>
      <c r="F38" s="43"/>
      <c r="G38" s="32">
        <f t="shared" si="9"/>
        <v>0</v>
      </c>
      <c r="H38" s="50">
        <f t="shared" si="1"/>
        <v>0</v>
      </c>
      <c r="I38" s="44">
        <f t="shared" si="2"/>
        <v>12</v>
      </c>
      <c r="J38" s="42"/>
      <c r="K38" s="42"/>
      <c r="L38" s="46">
        <f t="shared" si="3"/>
        <v>0</v>
      </c>
      <c r="M38" s="43">
        <f t="shared" si="4"/>
        <v>0</v>
      </c>
      <c r="N38" s="44">
        <f t="shared" si="5"/>
        <v>14</v>
      </c>
      <c r="O38" s="38">
        <f t="shared" si="7"/>
        <v>0</v>
      </c>
      <c r="P38" s="34">
        <f t="shared" si="8"/>
        <v>26</v>
      </c>
      <c r="T38" s="47"/>
    </row>
    <row r="39" spans="1:20" ht="16.5" hidden="1" thickBot="1">
      <c r="A39" s="40">
        <v>20</v>
      </c>
      <c r="B39" s="41"/>
      <c r="C39" s="41"/>
      <c r="D39" s="32"/>
      <c r="E39" s="32">
        <f>10-D39</f>
        <v>10</v>
      </c>
      <c r="F39" s="32"/>
      <c r="G39" s="32">
        <f>(10*D39)</f>
        <v>0</v>
      </c>
      <c r="H39" s="36">
        <f t="shared" si="1"/>
        <v>0</v>
      </c>
      <c r="I39" s="34">
        <f t="shared" si="2"/>
        <v>12</v>
      </c>
      <c r="J39" s="32"/>
      <c r="K39" s="32"/>
      <c r="L39" s="37">
        <f>J39-K39</f>
        <v>0</v>
      </c>
      <c r="M39" s="33">
        <f t="shared" si="4"/>
        <v>0</v>
      </c>
      <c r="N39" s="34">
        <f t="shared" si="5"/>
        <v>14</v>
      </c>
      <c r="O39" s="38" t="e">
        <f>#REF!+H39+M39</f>
        <v>#REF!</v>
      </c>
      <c r="P39" s="34" t="e">
        <f>#REF!+I39+N39</f>
        <v>#REF!</v>
      </c>
      <c r="T39" s="47"/>
    </row>
    <row r="40" spans="1:20" ht="16.5" hidden="1" thickBot="1">
      <c r="A40" s="40">
        <v>24</v>
      </c>
      <c r="B40" s="41"/>
      <c r="C40" s="41"/>
      <c r="D40" s="32"/>
      <c r="E40" s="32">
        <f>10-D40</f>
        <v>10</v>
      </c>
      <c r="F40" s="32"/>
      <c r="G40" s="32">
        <f>(10*D40)</f>
        <v>0</v>
      </c>
      <c r="H40" s="36">
        <f t="shared" si="1"/>
        <v>0</v>
      </c>
      <c r="I40" s="34">
        <f t="shared" si="2"/>
        <v>12</v>
      </c>
      <c r="J40" s="32"/>
      <c r="K40" s="32"/>
      <c r="L40" s="37">
        <f>J40-K40</f>
        <v>0</v>
      </c>
      <c r="M40" s="33">
        <f t="shared" si="4"/>
        <v>0</v>
      </c>
      <c r="N40" s="34">
        <f t="shared" si="5"/>
        <v>14</v>
      </c>
      <c r="O40" s="38" t="e">
        <f>#REF!+H40+M40</f>
        <v>#REF!</v>
      </c>
      <c r="P40" s="34" t="e">
        <f>#REF!+I40+N40</f>
        <v>#REF!</v>
      </c>
      <c r="T40" s="47"/>
    </row>
  </sheetData>
  <sheetProtection/>
  <mergeCells count="6">
    <mergeCell ref="B1:O1"/>
    <mergeCell ref="J14:M14"/>
    <mergeCell ref="A14:A15"/>
    <mergeCell ref="N14:N15"/>
    <mergeCell ref="I14:I15"/>
    <mergeCell ref="D14:H1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2011-10-15T11:14:36Z</cp:lastPrinted>
  <dcterms:created xsi:type="dcterms:W3CDTF">2009-05-05T19:12:10Z</dcterms:created>
  <dcterms:modified xsi:type="dcterms:W3CDTF">2016-01-10T11:09:10Z</dcterms:modified>
  <cp:category/>
  <cp:version/>
  <cp:contentType/>
  <cp:contentStatus/>
</cp:coreProperties>
</file>