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MaO Žalany 5.4.2015" sheetId="1" r:id="rId1"/>
  </sheets>
  <definedNames/>
  <calcPr fullCalcOnLoad="1"/>
</workbook>
</file>

<file path=xl/sharedStrings.xml><?xml version="1.0" encoding="utf-8"?>
<sst xmlns="http://schemas.openxmlformats.org/spreadsheetml/2006/main" count="142" uniqueCount="88">
  <si>
    <t>Osobní údaje střelce</t>
  </si>
  <si>
    <t>1 bobr</t>
  </si>
  <si>
    <t>2 rukojmí 2011</t>
  </si>
  <si>
    <t>3 kolečka</t>
  </si>
  <si>
    <t>4 vsedě za pařezem</t>
  </si>
  <si>
    <t>5 rukojmí v oknech</t>
  </si>
  <si>
    <t>Výsledky</t>
  </si>
  <si>
    <t>Start.č.</t>
  </si>
  <si>
    <t>Jméno</t>
  </si>
  <si>
    <t>Příjmení</t>
  </si>
  <si>
    <t>SSK</t>
  </si>
  <si>
    <t>b</t>
  </si>
  <si>
    <t>%</t>
  </si>
  <si>
    <t>pořadí</t>
  </si>
  <si>
    <t xml:space="preserve">Jan </t>
  </si>
  <si>
    <t>Ševců</t>
  </si>
  <si>
    <t xml:space="preserve">Jaroslav </t>
  </si>
  <si>
    <t>Hlavata</t>
  </si>
  <si>
    <t>David</t>
  </si>
  <si>
    <t>Závršan</t>
  </si>
  <si>
    <t>Tomáš</t>
  </si>
  <si>
    <t>Novotný</t>
  </si>
  <si>
    <t>Maryška</t>
  </si>
  <si>
    <t>Křemenák</t>
  </si>
  <si>
    <t>Štěpán</t>
  </si>
  <si>
    <t>Pavel</t>
  </si>
  <si>
    <t>Jindra</t>
  </si>
  <si>
    <t xml:space="preserve">Jakub </t>
  </si>
  <si>
    <t>Richtr</t>
  </si>
  <si>
    <t>František</t>
  </si>
  <si>
    <t>Pachman</t>
  </si>
  <si>
    <t>Jiří</t>
  </si>
  <si>
    <t>Nikodém</t>
  </si>
  <si>
    <t>Ctibor</t>
  </si>
  <si>
    <t>Arnold</t>
  </si>
  <si>
    <t>SK Combat VDF</t>
  </si>
  <si>
    <t>Suhl 150 + Delta 6-24x42</t>
  </si>
  <si>
    <t>SM2 + KonusPro 6-24x50</t>
  </si>
  <si>
    <t>Biatlon</t>
  </si>
  <si>
    <t>SM2 + Delta 6-24x44</t>
  </si>
  <si>
    <t>KVZ Varnsdorf</t>
  </si>
  <si>
    <t>Suhl 150 + Richter 6-24x50</t>
  </si>
  <si>
    <t>SSK Skalice</t>
  </si>
  <si>
    <t>nez.</t>
  </si>
  <si>
    <t>SK Unitop Louny</t>
  </si>
  <si>
    <t>Suhl 150 + KonusPro 6-24x44</t>
  </si>
  <si>
    <t>Biatlon Varnsdorf</t>
  </si>
  <si>
    <t>SM2 + KonusPro 6-24</t>
  </si>
  <si>
    <t>SSK Děčín</t>
  </si>
  <si>
    <t>Sulh150 + Sightron 6-24x50</t>
  </si>
  <si>
    <t>Jan</t>
  </si>
  <si>
    <t>Prepletaný</t>
  </si>
  <si>
    <t>ZKM 456 + Nico Stirling 6x</t>
  </si>
  <si>
    <t>ZKM 456 + KonusPro 10X</t>
  </si>
  <si>
    <t>Chaloupecký</t>
  </si>
  <si>
    <t>Suhl 150 + Leupold 8-24*56</t>
  </si>
  <si>
    <t>Petr</t>
  </si>
  <si>
    <t>Synek</t>
  </si>
  <si>
    <t>Jaromír</t>
  </si>
  <si>
    <t>Punčochář</t>
  </si>
  <si>
    <t>KVZ Teplice</t>
  </si>
  <si>
    <t>Horký</t>
  </si>
  <si>
    <t>Celkem</t>
  </si>
  <si>
    <t>ODVOD 30%</t>
  </si>
  <si>
    <t>Suhl 150 + Walther 6-12</t>
  </si>
  <si>
    <t>Suhl 150 + Walther 6-13</t>
  </si>
  <si>
    <t>Suhl 150 + KonusPro 6-24</t>
  </si>
  <si>
    <t>Vostok SM2 + Hawk Varmint 6-24*44</t>
  </si>
  <si>
    <t>ZKM456 + 9x</t>
  </si>
  <si>
    <t>Milan</t>
  </si>
  <si>
    <t>Bláha</t>
  </si>
  <si>
    <t>SKP Sever Teplice</t>
  </si>
  <si>
    <t>Suhl 150 + Delta Optical 6-24</t>
  </si>
  <si>
    <t>ZKM456 + Bushnell 4*40</t>
  </si>
  <si>
    <t>Jakub</t>
  </si>
  <si>
    <t>Vrba</t>
  </si>
  <si>
    <t>neregistrovaný</t>
  </si>
  <si>
    <t>ZKM455 + Barisca 4-24</t>
  </si>
  <si>
    <t>Libor</t>
  </si>
  <si>
    <t>Mareš</t>
  </si>
  <si>
    <t>ZKM456 + kukr 3-9</t>
  </si>
  <si>
    <t>6 špejle/ZSV</t>
  </si>
  <si>
    <t>MIMO</t>
  </si>
  <si>
    <t>opakovací + velké zvětšení</t>
  </si>
  <si>
    <t>Anschütz + kukr 4-60</t>
  </si>
  <si>
    <t>Vybavení jednoranné</t>
  </si>
  <si>
    <t>Vybavení opakovací</t>
  </si>
  <si>
    <t>Výsledky jednotlivých položek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</si>
</sst>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2" fillId="35" borderId="11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164" fontId="39" fillId="0" borderId="11" xfId="47" applyNumberFormat="1" applyFont="1" applyBorder="1" applyAlignment="1">
      <alignment/>
    </xf>
    <xf numFmtId="164" fontId="39" fillId="0" borderId="11" xfId="47" applyNumberFormat="1" applyFont="1" applyFill="1" applyBorder="1" applyAlignment="1">
      <alignment/>
    </xf>
    <xf numFmtId="10" fontId="39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37" borderId="13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2" fillId="38" borderId="15" xfId="0" applyFont="1" applyFill="1" applyBorder="1" applyAlignment="1">
      <alignment horizontal="center" vertical="center"/>
    </xf>
    <xf numFmtId="0" fontId="2" fillId="38" borderId="16" xfId="0" applyFont="1" applyFill="1" applyBorder="1" applyAlignment="1">
      <alignment horizontal="center" vertical="center"/>
    </xf>
    <xf numFmtId="0" fontId="3" fillId="39" borderId="17" xfId="0" applyFont="1" applyFill="1" applyBorder="1" applyAlignment="1">
      <alignment horizontal="center" vertical="center"/>
    </xf>
    <xf numFmtId="0" fontId="3" fillId="39" borderId="0" xfId="0" applyFont="1" applyFill="1" applyBorder="1" applyAlignment="1">
      <alignment horizontal="center" vertical="center"/>
    </xf>
    <xf numFmtId="0" fontId="2" fillId="38" borderId="18" xfId="0" applyFont="1" applyFill="1" applyBorder="1" applyAlignment="1">
      <alignment horizontal="center" vertical="center"/>
    </xf>
    <xf numFmtId="0" fontId="2" fillId="38" borderId="19" xfId="0" applyFont="1" applyFill="1" applyBorder="1" applyAlignment="1">
      <alignment horizontal="center" vertical="center"/>
    </xf>
    <xf numFmtId="14" fontId="2" fillId="40" borderId="20" xfId="0" applyNumberFormat="1" applyFont="1" applyFill="1" applyBorder="1" applyAlignment="1">
      <alignment horizontal="center" vertical="center"/>
    </xf>
    <xf numFmtId="0" fontId="2" fillId="40" borderId="20" xfId="0" applyFont="1" applyFill="1" applyBorder="1" applyAlignment="1">
      <alignment horizontal="center" vertical="center"/>
    </xf>
    <xf numFmtId="14" fontId="2" fillId="41" borderId="20" xfId="0" applyNumberFormat="1" applyFont="1" applyFill="1" applyBorder="1" applyAlignment="1">
      <alignment horizontal="center" vertical="center"/>
    </xf>
    <xf numFmtId="0" fontId="2" fillId="41" borderId="2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W34"/>
  <sheetViews>
    <sheetView tabSelected="1" zoomScalePageLayoutView="0" workbookViewId="0" topLeftCell="A1">
      <selection activeCell="G31" sqref="G31"/>
    </sheetView>
  </sheetViews>
  <sheetFormatPr defaultColWidth="9.140625" defaultRowHeight="15"/>
  <cols>
    <col min="1" max="1" width="6.140625" style="0" customWidth="1"/>
    <col min="3" max="3" width="15.00390625" style="0" customWidth="1"/>
    <col min="4" max="4" width="17.28125" style="0" customWidth="1"/>
    <col min="5" max="5" width="24.140625" style="0" customWidth="1"/>
    <col min="6" max="6" width="6.7109375" style="0" customWidth="1"/>
    <col min="7" max="7" width="6.00390625" style="0" customWidth="1"/>
    <col min="8" max="8" width="6.421875" style="0" customWidth="1"/>
    <col min="9" max="9" width="6.57421875" style="0" customWidth="1"/>
    <col min="10" max="10" width="6.7109375" style="0" customWidth="1"/>
    <col min="21" max="23" width="0" style="0" hidden="1" customWidth="1"/>
  </cols>
  <sheetData>
    <row r="1" spans="1:17" ht="18.75" customHeight="1" thickBot="1">
      <c r="A1" s="21"/>
      <c r="B1" s="22"/>
      <c r="C1" s="22"/>
      <c r="D1" s="22"/>
      <c r="E1" s="22"/>
      <c r="F1" s="23" t="s">
        <v>87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9" ht="15">
      <c r="A2" s="25" t="s">
        <v>0</v>
      </c>
      <c r="B2" s="26"/>
      <c r="C2" s="26"/>
      <c r="D2" s="26"/>
      <c r="E2" s="26"/>
      <c r="F2" s="27" t="s">
        <v>1</v>
      </c>
      <c r="G2" s="28"/>
      <c r="H2" s="29" t="s">
        <v>2</v>
      </c>
      <c r="I2" s="30"/>
      <c r="J2" s="27" t="s">
        <v>3</v>
      </c>
      <c r="K2" s="28"/>
      <c r="L2" s="29" t="s">
        <v>4</v>
      </c>
      <c r="M2" s="30"/>
      <c r="N2" s="27" t="s">
        <v>5</v>
      </c>
      <c r="O2" s="28"/>
      <c r="P2" s="29" t="s">
        <v>81</v>
      </c>
      <c r="Q2" s="30"/>
      <c r="R2" s="19" t="s">
        <v>6</v>
      </c>
      <c r="S2" s="20"/>
    </row>
    <row r="3" spans="1:19" ht="15">
      <c r="A3" s="1" t="s">
        <v>7</v>
      </c>
      <c r="B3" s="2" t="s">
        <v>8</v>
      </c>
      <c r="C3" s="2" t="s">
        <v>9</v>
      </c>
      <c r="D3" s="3" t="s">
        <v>10</v>
      </c>
      <c r="E3" s="3" t="s">
        <v>85</v>
      </c>
      <c r="F3" s="4" t="s">
        <v>11</v>
      </c>
      <c r="G3" s="4" t="s">
        <v>12</v>
      </c>
      <c r="H3" s="5" t="s">
        <v>11</v>
      </c>
      <c r="I3" s="5" t="s">
        <v>12</v>
      </c>
      <c r="J3" s="4" t="s">
        <v>11</v>
      </c>
      <c r="K3" s="4" t="s">
        <v>12</v>
      </c>
      <c r="L3" s="5" t="s">
        <v>11</v>
      </c>
      <c r="M3" s="5" t="s">
        <v>12</v>
      </c>
      <c r="N3" s="4" t="s">
        <v>11</v>
      </c>
      <c r="O3" s="4" t="s">
        <v>12</v>
      </c>
      <c r="P3" s="5" t="s">
        <v>11</v>
      </c>
      <c r="Q3" s="5" t="s">
        <v>12</v>
      </c>
      <c r="R3" s="6" t="s">
        <v>12</v>
      </c>
      <c r="S3" s="7" t="s">
        <v>13</v>
      </c>
    </row>
    <row r="4" spans="1:21" ht="15">
      <c r="A4" s="8">
        <v>6</v>
      </c>
      <c r="B4" s="9" t="s">
        <v>16</v>
      </c>
      <c r="C4" s="9" t="s">
        <v>17</v>
      </c>
      <c r="D4" s="10" t="s">
        <v>44</v>
      </c>
      <c r="E4" s="10" t="s">
        <v>45</v>
      </c>
      <c r="F4" s="11">
        <v>114</v>
      </c>
      <c r="G4" s="12">
        <f aca="true" t="shared" si="0" ref="G4:G21">(F4/120)</f>
        <v>0.95</v>
      </c>
      <c r="H4" s="11">
        <v>110</v>
      </c>
      <c r="I4" s="12">
        <f aca="true" t="shared" si="1" ref="I4:I21">(H4/110)</f>
        <v>1</v>
      </c>
      <c r="J4" s="11">
        <v>168</v>
      </c>
      <c r="K4" s="12">
        <f aca="true" t="shared" si="2" ref="K4:K21">(J4/220)</f>
        <v>0.7636363636363637</v>
      </c>
      <c r="L4" s="11">
        <v>92</v>
      </c>
      <c r="M4" s="12">
        <f aca="true" t="shared" si="3" ref="M4:M21">(L4/100)</f>
        <v>0.92</v>
      </c>
      <c r="N4" s="11">
        <v>75</v>
      </c>
      <c r="O4" s="13">
        <f aca="true" t="shared" si="4" ref="O4:O21">(N4/80)</f>
        <v>0.9375</v>
      </c>
      <c r="P4" s="11">
        <v>20</v>
      </c>
      <c r="Q4" s="13">
        <f aca="true" t="shared" si="5" ref="Q4:Q21">(P4/100)</f>
        <v>0.2</v>
      </c>
      <c r="R4" s="14">
        <f aca="true" t="shared" si="6" ref="R4:R21">G4+I4+K4+M4+O4+Q4</f>
        <v>4.771136363636364</v>
      </c>
      <c r="S4" s="15">
        <v>1</v>
      </c>
      <c r="U4">
        <v>100</v>
      </c>
    </row>
    <row r="5" spans="1:21" ht="15">
      <c r="A5" s="8">
        <v>8</v>
      </c>
      <c r="B5" s="9" t="s">
        <v>33</v>
      </c>
      <c r="C5" s="9" t="s">
        <v>34</v>
      </c>
      <c r="D5" s="10" t="s">
        <v>71</v>
      </c>
      <c r="E5" s="10" t="s">
        <v>72</v>
      </c>
      <c r="F5" s="11">
        <v>105</v>
      </c>
      <c r="G5" s="12">
        <f t="shared" si="0"/>
        <v>0.875</v>
      </c>
      <c r="H5" s="11">
        <v>86</v>
      </c>
      <c r="I5" s="12">
        <f t="shared" si="1"/>
        <v>0.7818181818181819</v>
      </c>
      <c r="J5" s="11">
        <v>115</v>
      </c>
      <c r="K5" s="12">
        <f t="shared" si="2"/>
        <v>0.5227272727272727</v>
      </c>
      <c r="L5" s="11">
        <v>86</v>
      </c>
      <c r="M5" s="12">
        <f t="shared" si="3"/>
        <v>0.86</v>
      </c>
      <c r="N5" s="11">
        <v>73</v>
      </c>
      <c r="O5" s="13">
        <f t="shared" si="4"/>
        <v>0.9125</v>
      </c>
      <c r="P5" s="11">
        <v>40</v>
      </c>
      <c r="Q5" s="13">
        <f t="shared" si="5"/>
        <v>0.4</v>
      </c>
      <c r="R5" s="14">
        <f t="shared" si="6"/>
        <v>4.352045454545455</v>
      </c>
      <c r="S5" s="15">
        <v>2</v>
      </c>
      <c r="U5">
        <v>100</v>
      </c>
    </row>
    <row r="6" spans="1:21" ht="15">
      <c r="A6" s="8">
        <v>5</v>
      </c>
      <c r="B6" s="9" t="s">
        <v>25</v>
      </c>
      <c r="C6" s="9" t="s">
        <v>26</v>
      </c>
      <c r="D6" s="10" t="s">
        <v>42</v>
      </c>
      <c r="E6" s="10" t="s">
        <v>55</v>
      </c>
      <c r="F6" s="11">
        <v>104</v>
      </c>
      <c r="G6" s="12">
        <f t="shared" si="0"/>
        <v>0.8666666666666667</v>
      </c>
      <c r="H6" s="11">
        <v>98</v>
      </c>
      <c r="I6" s="12">
        <f t="shared" si="1"/>
        <v>0.8909090909090909</v>
      </c>
      <c r="J6" s="11">
        <v>87</v>
      </c>
      <c r="K6" s="12">
        <f t="shared" si="2"/>
        <v>0.39545454545454545</v>
      </c>
      <c r="L6" s="11">
        <v>68</v>
      </c>
      <c r="M6" s="12">
        <f t="shared" si="3"/>
        <v>0.68</v>
      </c>
      <c r="N6" s="11">
        <v>75</v>
      </c>
      <c r="O6" s="13">
        <f t="shared" si="4"/>
        <v>0.9375</v>
      </c>
      <c r="P6" s="11">
        <v>40</v>
      </c>
      <c r="Q6" s="13">
        <f t="shared" si="5"/>
        <v>0.4</v>
      </c>
      <c r="R6" s="14">
        <f t="shared" si="6"/>
        <v>4.170530303030303</v>
      </c>
      <c r="S6" s="15">
        <v>3</v>
      </c>
      <c r="U6">
        <v>100</v>
      </c>
    </row>
    <row r="7" spans="1:21" ht="15">
      <c r="A7" s="8">
        <v>1</v>
      </c>
      <c r="B7" s="9" t="s">
        <v>20</v>
      </c>
      <c r="C7" s="9" t="s">
        <v>61</v>
      </c>
      <c r="D7" s="10" t="s">
        <v>60</v>
      </c>
      <c r="E7" s="10" t="s">
        <v>64</v>
      </c>
      <c r="F7" s="11">
        <v>106</v>
      </c>
      <c r="G7" s="12">
        <f t="shared" si="0"/>
        <v>0.8833333333333333</v>
      </c>
      <c r="H7" s="11">
        <v>68</v>
      </c>
      <c r="I7" s="12">
        <f t="shared" si="1"/>
        <v>0.6181818181818182</v>
      </c>
      <c r="J7" s="11">
        <v>58</v>
      </c>
      <c r="K7" s="12">
        <f t="shared" si="2"/>
        <v>0.2636363636363636</v>
      </c>
      <c r="L7" s="11">
        <v>86</v>
      </c>
      <c r="M7" s="12">
        <f t="shared" si="3"/>
        <v>0.86</v>
      </c>
      <c r="N7" s="11">
        <v>70</v>
      </c>
      <c r="O7" s="13">
        <f t="shared" si="4"/>
        <v>0.875</v>
      </c>
      <c r="P7" s="11">
        <v>45</v>
      </c>
      <c r="Q7" s="13">
        <f t="shared" si="5"/>
        <v>0.45</v>
      </c>
      <c r="R7" s="14">
        <f t="shared" si="6"/>
        <v>3.950151515151515</v>
      </c>
      <c r="S7" s="15">
        <v>4</v>
      </c>
      <c r="U7">
        <v>100</v>
      </c>
    </row>
    <row r="8" spans="1:21" ht="15">
      <c r="A8" s="17">
        <v>13</v>
      </c>
      <c r="B8" s="9" t="s">
        <v>27</v>
      </c>
      <c r="C8" s="9" t="s">
        <v>28</v>
      </c>
      <c r="D8" s="10" t="s">
        <v>48</v>
      </c>
      <c r="E8" s="10" t="s">
        <v>49</v>
      </c>
      <c r="F8" s="11">
        <v>98</v>
      </c>
      <c r="G8" s="12">
        <f t="shared" si="0"/>
        <v>0.8166666666666667</v>
      </c>
      <c r="H8" s="11">
        <v>86</v>
      </c>
      <c r="I8" s="12">
        <f t="shared" si="1"/>
        <v>0.7818181818181819</v>
      </c>
      <c r="J8" s="11">
        <v>28</v>
      </c>
      <c r="K8" s="12">
        <f t="shared" si="2"/>
        <v>0.12727272727272726</v>
      </c>
      <c r="L8" s="11">
        <v>84</v>
      </c>
      <c r="M8" s="12">
        <f t="shared" si="3"/>
        <v>0.84</v>
      </c>
      <c r="N8" s="11">
        <v>40</v>
      </c>
      <c r="O8" s="13">
        <f t="shared" si="4"/>
        <v>0.5</v>
      </c>
      <c r="P8" s="11">
        <v>55</v>
      </c>
      <c r="Q8" s="13">
        <f t="shared" si="5"/>
        <v>0.55</v>
      </c>
      <c r="R8" s="14">
        <f t="shared" si="6"/>
        <v>3.615757575757576</v>
      </c>
      <c r="S8" s="15">
        <v>5</v>
      </c>
      <c r="U8">
        <v>100</v>
      </c>
    </row>
    <row r="9" spans="1:21" ht="15">
      <c r="A9" s="17">
        <v>12</v>
      </c>
      <c r="B9" s="9" t="s">
        <v>50</v>
      </c>
      <c r="C9" s="9" t="s">
        <v>51</v>
      </c>
      <c r="D9" s="10" t="s">
        <v>60</v>
      </c>
      <c r="E9" s="10" t="s">
        <v>66</v>
      </c>
      <c r="F9" s="11">
        <v>95</v>
      </c>
      <c r="G9" s="12">
        <f t="shared" si="0"/>
        <v>0.7916666666666666</v>
      </c>
      <c r="H9" s="11">
        <v>63</v>
      </c>
      <c r="I9" s="12">
        <f t="shared" si="1"/>
        <v>0.5727272727272728</v>
      </c>
      <c r="J9" s="11">
        <v>74</v>
      </c>
      <c r="K9" s="12">
        <f t="shared" si="2"/>
        <v>0.33636363636363636</v>
      </c>
      <c r="L9" s="11">
        <v>75</v>
      </c>
      <c r="M9" s="12">
        <f t="shared" si="3"/>
        <v>0.75</v>
      </c>
      <c r="N9" s="11">
        <v>62</v>
      </c>
      <c r="O9" s="13">
        <f t="shared" si="4"/>
        <v>0.775</v>
      </c>
      <c r="P9" s="11">
        <v>25</v>
      </c>
      <c r="Q9" s="13">
        <f t="shared" si="5"/>
        <v>0.25</v>
      </c>
      <c r="R9" s="14">
        <f t="shared" si="6"/>
        <v>3.4757575757575756</v>
      </c>
      <c r="S9" s="15">
        <v>6</v>
      </c>
      <c r="U9">
        <v>100</v>
      </c>
    </row>
    <row r="10" spans="1:21" ht="15">
      <c r="A10" s="17">
        <v>9</v>
      </c>
      <c r="B10" s="9" t="s">
        <v>25</v>
      </c>
      <c r="C10" s="9" t="s">
        <v>61</v>
      </c>
      <c r="D10" s="10" t="s">
        <v>60</v>
      </c>
      <c r="E10" s="10" t="s">
        <v>65</v>
      </c>
      <c r="F10" s="11">
        <v>80</v>
      </c>
      <c r="G10" s="12">
        <f t="shared" si="0"/>
        <v>0.6666666666666666</v>
      </c>
      <c r="H10" s="11">
        <v>68</v>
      </c>
      <c r="I10" s="12">
        <f t="shared" si="1"/>
        <v>0.6181818181818182</v>
      </c>
      <c r="J10" s="11">
        <v>75</v>
      </c>
      <c r="K10" s="12">
        <f t="shared" si="2"/>
        <v>0.3409090909090909</v>
      </c>
      <c r="L10" s="11">
        <v>76</v>
      </c>
      <c r="M10" s="12">
        <f t="shared" si="3"/>
        <v>0.76</v>
      </c>
      <c r="N10" s="11">
        <v>65</v>
      </c>
      <c r="O10" s="13">
        <f t="shared" si="4"/>
        <v>0.8125</v>
      </c>
      <c r="P10" s="11">
        <v>5</v>
      </c>
      <c r="Q10" s="13">
        <f t="shared" si="5"/>
        <v>0.05</v>
      </c>
      <c r="R10" s="14">
        <f t="shared" si="6"/>
        <v>3.2482575757575756</v>
      </c>
      <c r="S10" s="15">
        <v>7</v>
      </c>
      <c r="U10">
        <v>100</v>
      </c>
    </row>
    <row r="11" spans="1:21" ht="15">
      <c r="A11" s="17">
        <v>7</v>
      </c>
      <c r="B11" s="9" t="s">
        <v>74</v>
      </c>
      <c r="C11" s="9" t="s">
        <v>75</v>
      </c>
      <c r="D11" s="10" t="s">
        <v>76</v>
      </c>
      <c r="E11" s="10" t="s">
        <v>77</v>
      </c>
      <c r="F11" s="11">
        <v>75</v>
      </c>
      <c r="G11" s="12">
        <f t="shared" si="0"/>
        <v>0.625</v>
      </c>
      <c r="H11" s="11">
        <v>10</v>
      </c>
      <c r="I11" s="12">
        <f t="shared" si="1"/>
        <v>0.09090909090909091</v>
      </c>
      <c r="J11" s="11">
        <v>78</v>
      </c>
      <c r="K11" s="12">
        <f t="shared" si="2"/>
        <v>0.35454545454545455</v>
      </c>
      <c r="L11" s="11">
        <v>70</v>
      </c>
      <c r="M11" s="12">
        <f t="shared" si="3"/>
        <v>0.7</v>
      </c>
      <c r="N11" s="11">
        <v>57</v>
      </c>
      <c r="O11" s="13">
        <f t="shared" si="4"/>
        <v>0.7125</v>
      </c>
      <c r="P11" s="11">
        <v>55</v>
      </c>
      <c r="Q11" s="13">
        <f t="shared" si="5"/>
        <v>0.55</v>
      </c>
      <c r="R11" s="14">
        <f t="shared" si="6"/>
        <v>3.0329545454545457</v>
      </c>
      <c r="S11" s="15">
        <v>8</v>
      </c>
      <c r="U11">
        <v>100</v>
      </c>
    </row>
    <row r="12" spans="1:21" ht="15">
      <c r="A12" s="17">
        <v>3</v>
      </c>
      <c r="B12" s="9" t="s">
        <v>56</v>
      </c>
      <c r="C12" s="9" t="s">
        <v>57</v>
      </c>
      <c r="D12" s="10" t="s">
        <v>60</v>
      </c>
      <c r="E12" s="10" t="s">
        <v>67</v>
      </c>
      <c r="F12" s="11">
        <v>57</v>
      </c>
      <c r="G12" s="12">
        <f t="shared" si="0"/>
        <v>0.475</v>
      </c>
      <c r="H12" s="11">
        <v>4</v>
      </c>
      <c r="I12" s="12">
        <f t="shared" si="1"/>
        <v>0.03636363636363636</v>
      </c>
      <c r="J12" s="11">
        <v>0</v>
      </c>
      <c r="K12" s="12">
        <f t="shared" si="2"/>
        <v>0</v>
      </c>
      <c r="L12" s="11">
        <v>47</v>
      </c>
      <c r="M12" s="12">
        <f t="shared" si="3"/>
        <v>0.47</v>
      </c>
      <c r="N12" s="11">
        <v>10</v>
      </c>
      <c r="O12" s="13">
        <f t="shared" si="4"/>
        <v>0.125</v>
      </c>
      <c r="P12" s="11">
        <v>5</v>
      </c>
      <c r="Q12" s="13">
        <f t="shared" si="5"/>
        <v>0.05</v>
      </c>
      <c r="R12" s="14">
        <f t="shared" si="6"/>
        <v>1.1563636363636365</v>
      </c>
      <c r="S12" s="15">
        <v>9</v>
      </c>
      <c r="U12">
        <v>100</v>
      </c>
    </row>
    <row r="13" spans="1:19" ht="15">
      <c r="A13" s="17"/>
      <c r="B13" s="9"/>
      <c r="C13" s="9"/>
      <c r="D13" s="10"/>
      <c r="E13" s="10"/>
      <c r="F13" s="11"/>
      <c r="G13" s="12">
        <f t="shared" si="0"/>
        <v>0</v>
      </c>
      <c r="H13" s="11"/>
      <c r="I13" s="12">
        <f t="shared" si="1"/>
        <v>0</v>
      </c>
      <c r="J13" s="11"/>
      <c r="K13" s="12">
        <f t="shared" si="2"/>
        <v>0</v>
      </c>
      <c r="L13" s="11"/>
      <c r="M13" s="12">
        <f t="shared" si="3"/>
        <v>0</v>
      </c>
      <c r="N13" s="11"/>
      <c r="O13" s="13">
        <f t="shared" si="4"/>
        <v>0</v>
      </c>
      <c r="P13" s="11"/>
      <c r="Q13" s="13">
        <f t="shared" si="5"/>
        <v>0</v>
      </c>
      <c r="R13" s="14">
        <f t="shared" si="6"/>
        <v>0</v>
      </c>
      <c r="S13" s="15"/>
    </row>
    <row r="14" spans="1:19" ht="15" hidden="1">
      <c r="A14" s="17"/>
      <c r="B14" s="16" t="s">
        <v>20</v>
      </c>
      <c r="C14" s="9" t="s">
        <v>22</v>
      </c>
      <c r="D14" s="10" t="s">
        <v>43</v>
      </c>
      <c r="E14" s="10" t="s">
        <v>37</v>
      </c>
      <c r="F14" s="11"/>
      <c r="G14" s="12">
        <f t="shared" si="0"/>
        <v>0</v>
      </c>
      <c r="H14" s="11"/>
      <c r="I14" s="12">
        <f t="shared" si="1"/>
        <v>0</v>
      </c>
      <c r="J14" s="11"/>
      <c r="K14" s="12">
        <f t="shared" si="2"/>
        <v>0</v>
      </c>
      <c r="L14" s="11"/>
      <c r="M14" s="12">
        <f t="shared" si="3"/>
        <v>0</v>
      </c>
      <c r="N14" s="11"/>
      <c r="O14" s="13">
        <f t="shared" si="4"/>
        <v>0</v>
      </c>
      <c r="P14" s="11"/>
      <c r="Q14" s="13">
        <f t="shared" si="5"/>
        <v>0</v>
      </c>
      <c r="R14" s="14">
        <f t="shared" si="6"/>
        <v>0</v>
      </c>
      <c r="S14" s="15"/>
    </row>
    <row r="15" spans="1:19" ht="15" hidden="1">
      <c r="A15" s="17"/>
      <c r="B15" s="9" t="s">
        <v>20</v>
      </c>
      <c r="C15" s="9" t="s">
        <v>21</v>
      </c>
      <c r="D15" s="10" t="s">
        <v>46</v>
      </c>
      <c r="E15" s="10" t="s">
        <v>47</v>
      </c>
      <c r="F15" s="11"/>
      <c r="G15" s="12">
        <f t="shared" si="0"/>
        <v>0</v>
      </c>
      <c r="H15" s="11"/>
      <c r="I15" s="12">
        <f t="shared" si="1"/>
        <v>0</v>
      </c>
      <c r="J15" s="11"/>
      <c r="K15" s="12">
        <f t="shared" si="2"/>
        <v>0</v>
      </c>
      <c r="L15" s="11"/>
      <c r="M15" s="12">
        <f t="shared" si="3"/>
        <v>0</v>
      </c>
      <c r="N15" s="11"/>
      <c r="O15" s="13">
        <f t="shared" si="4"/>
        <v>0</v>
      </c>
      <c r="P15" s="11"/>
      <c r="Q15" s="13">
        <f t="shared" si="5"/>
        <v>0</v>
      </c>
      <c r="R15" s="14">
        <f t="shared" si="6"/>
        <v>0</v>
      </c>
      <c r="S15" s="15"/>
    </row>
    <row r="16" spans="1:19" ht="15" hidden="1">
      <c r="A16" s="17"/>
      <c r="B16" s="9" t="s">
        <v>20</v>
      </c>
      <c r="C16" s="9" t="s">
        <v>23</v>
      </c>
      <c r="D16" s="10" t="s">
        <v>35</v>
      </c>
      <c r="E16" s="10" t="s">
        <v>36</v>
      </c>
      <c r="F16" s="11"/>
      <c r="G16" s="12">
        <f t="shared" si="0"/>
        <v>0</v>
      </c>
      <c r="H16" s="11"/>
      <c r="I16" s="12">
        <f t="shared" si="1"/>
        <v>0</v>
      </c>
      <c r="J16" s="11"/>
      <c r="K16" s="12">
        <f t="shared" si="2"/>
        <v>0</v>
      </c>
      <c r="L16" s="11"/>
      <c r="M16" s="12">
        <f t="shared" si="3"/>
        <v>0</v>
      </c>
      <c r="N16" s="11"/>
      <c r="O16" s="13">
        <f t="shared" si="4"/>
        <v>0</v>
      </c>
      <c r="P16" s="11"/>
      <c r="Q16" s="13">
        <f t="shared" si="5"/>
        <v>0</v>
      </c>
      <c r="R16" s="14">
        <f t="shared" si="6"/>
        <v>0</v>
      </c>
      <c r="S16" s="15"/>
    </row>
    <row r="17" spans="1:19" ht="15" hidden="1">
      <c r="A17" s="17"/>
      <c r="B17" s="9" t="s">
        <v>18</v>
      </c>
      <c r="C17" s="9" t="s">
        <v>19</v>
      </c>
      <c r="D17" s="10"/>
      <c r="E17" s="10" t="s">
        <v>45</v>
      </c>
      <c r="F17" s="11"/>
      <c r="G17" s="12">
        <f t="shared" si="0"/>
        <v>0</v>
      </c>
      <c r="H17" s="11"/>
      <c r="I17" s="12">
        <f t="shared" si="1"/>
        <v>0</v>
      </c>
      <c r="J17" s="11"/>
      <c r="K17" s="12">
        <f t="shared" si="2"/>
        <v>0</v>
      </c>
      <c r="L17" s="11"/>
      <c r="M17" s="12">
        <f t="shared" si="3"/>
        <v>0</v>
      </c>
      <c r="N17" s="11"/>
      <c r="O17" s="13">
        <f t="shared" si="4"/>
        <v>0</v>
      </c>
      <c r="P17" s="11"/>
      <c r="Q17" s="13">
        <f t="shared" si="5"/>
        <v>0</v>
      </c>
      <c r="R17" s="14">
        <f t="shared" si="6"/>
        <v>0</v>
      </c>
      <c r="S17" s="15"/>
    </row>
    <row r="18" spans="1:19" ht="15" hidden="1">
      <c r="A18" s="17"/>
      <c r="B18" s="9" t="s">
        <v>24</v>
      </c>
      <c r="C18" s="16" t="s">
        <v>15</v>
      </c>
      <c r="D18" s="10" t="s">
        <v>35</v>
      </c>
      <c r="E18" s="10" t="s">
        <v>37</v>
      </c>
      <c r="F18" s="11"/>
      <c r="G18" s="12">
        <f t="shared" si="0"/>
        <v>0</v>
      </c>
      <c r="H18" s="11"/>
      <c r="I18" s="12">
        <f t="shared" si="1"/>
        <v>0</v>
      </c>
      <c r="J18" s="11"/>
      <c r="K18" s="12">
        <f t="shared" si="2"/>
        <v>0</v>
      </c>
      <c r="L18" s="11"/>
      <c r="M18" s="12">
        <f t="shared" si="3"/>
        <v>0</v>
      </c>
      <c r="N18" s="11"/>
      <c r="O18" s="13">
        <f t="shared" si="4"/>
        <v>0</v>
      </c>
      <c r="P18" s="11"/>
      <c r="Q18" s="13">
        <f t="shared" si="5"/>
        <v>0</v>
      </c>
      <c r="R18" s="14">
        <f t="shared" si="6"/>
        <v>0</v>
      </c>
      <c r="S18" s="15"/>
    </row>
    <row r="19" spans="1:19" ht="15" hidden="1">
      <c r="A19" s="17"/>
      <c r="B19" s="9" t="s">
        <v>14</v>
      </c>
      <c r="C19" s="16" t="s">
        <v>15</v>
      </c>
      <c r="D19" s="10" t="s">
        <v>38</v>
      </c>
      <c r="E19" s="10" t="s">
        <v>36</v>
      </c>
      <c r="F19" s="11"/>
      <c r="G19" s="12">
        <f t="shared" si="0"/>
        <v>0</v>
      </c>
      <c r="H19" s="11"/>
      <c r="I19" s="12">
        <f t="shared" si="1"/>
        <v>0</v>
      </c>
      <c r="J19" s="11"/>
      <c r="K19" s="12">
        <f t="shared" si="2"/>
        <v>0</v>
      </c>
      <c r="L19" s="11"/>
      <c r="M19" s="12">
        <f t="shared" si="3"/>
        <v>0</v>
      </c>
      <c r="N19" s="11"/>
      <c r="O19" s="13">
        <f t="shared" si="4"/>
        <v>0</v>
      </c>
      <c r="P19" s="11"/>
      <c r="Q19" s="13">
        <f t="shared" si="5"/>
        <v>0</v>
      </c>
      <c r="R19" s="14">
        <f t="shared" si="6"/>
        <v>0</v>
      </c>
      <c r="S19" s="15"/>
    </row>
    <row r="20" spans="1:19" ht="15" hidden="1">
      <c r="A20" s="17"/>
      <c r="B20" s="9" t="s">
        <v>31</v>
      </c>
      <c r="C20" s="9" t="s">
        <v>32</v>
      </c>
      <c r="D20" s="10" t="s">
        <v>40</v>
      </c>
      <c r="E20" s="10" t="s">
        <v>41</v>
      </c>
      <c r="F20" s="11"/>
      <c r="G20" s="12">
        <f t="shared" si="0"/>
        <v>0</v>
      </c>
      <c r="H20" s="11"/>
      <c r="I20" s="12">
        <f t="shared" si="1"/>
        <v>0</v>
      </c>
      <c r="J20" s="11"/>
      <c r="K20" s="12">
        <f t="shared" si="2"/>
        <v>0</v>
      </c>
      <c r="L20" s="11"/>
      <c r="M20" s="12">
        <f t="shared" si="3"/>
        <v>0</v>
      </c>
      <c r="N20" s="11"/>
      <c r="O20" s="13">
        <f t="shared" si="4"/>
        <v>0</v>
      </c>
      <c r="P20" s="11"/>
      <c r="Q20" s="13">
        <f t="shared" si="5"/>
        <v>0</v>
      </c>
      <c r="R20" s="14">
        <f t="shared" si="6"/>
        <v>0</v>
      </c>
      <c r="S20" s="15"/>
    </row>
    <row r="21" spans="1:19" ht="15" hidden="1">
      <c r="A21" s="17"/>
      <c r="B21" s="9" t="s">
        <v>29</v>
      </c>
      <c r="C21" s="9" t="s">
        <v>30</v>
      </c>
      <c r="D21" s="10" t="s">
        <v>38</v>
      </c>
      <c r="E21" s="10" t="s">
        <v>39</v>
      </c>
      <c r="F21" s="11"/>
      <c r="G21" s="12">
        <f t="shared" si="0"/>
        <v>0</v>
      </c>
      <c r="H21" s="11"/>
      <c r="I21" s="12">
        <f t="shared" si="1"/>
        <v>0</v>
      </c>
      <c r="J21" s="11"/>
      <c r="K21" s="12">
        <f t="shared" si="2"/>
        <v>0</v>
      </c>
      <c r="L21" s="11"/>
      <c r="M21" s="12">
        <f t="shared" si="3"/>
        <v>0</v>
      </c>
      <c r="N21" s="11"/>
      <c r="O21" s="13">
        <f t="shared" si="4"/>
        <v>0</v>
      </c>
      <c r="P21" s="11"/>
      <c r="Q21" s="13">
        <f t="shared" si="5"/>
        <v>0</v>
      </c>
      <c r="R21" s="14">
        <f t="shared" si="6"/>
        <v>0</v>
      </c>
      <c r="S21" s="15"/>
    </row>
    <row r="22" spans="1:19" ht="15" hidden="1">
      <c r="A22" s="17"/>
      <c r="B22" s="9"/>
      <c r="C22" s="9"/>
      <c r="D22" s="10"/>
      <c r="E22" s="10"/>
      <c r="F22" s="11"/>
      <c r="G22" s="12">
        <f>(F22/120)</f>
        <v>0</v>
      </c>
      <c r="H22" s="11"/>
      <c r="I22" s="12">
        <f>(H22/110)</f>
        <v>0</v>
      </c>
      <c r="J22" s="11"/>
      <c r="K22" s="12">
        <f>(J22/220)</f>
        <v>0</v>
      </c>
      <c r="L22" s="11"/>
      <c r="M22" s="12">
        <f>(L22/100)</f>
        <v>0</v>
      </c>
      <c r="N22" s="11"/>
      <c r="O22" s="13">
        <f>(N22/80)</f>
        <v>0</v>
      </c>
      <c r="P22" s="11"/>
      <c r="Q22" s="13">
        <f>(P22/100)</f>
        <v>0</v>
      </c>
      <c r="R22" s="14">
        <f>G22+I22+K22+M22+O22+Q22</f>
        <v>0</v>
      </c>
      <c r="S22" s="15"/>
    </row>
    <row r="23" spans="1:19" ht="15" hidden="1">
      <c r="A23" s="17"/>
      <c r="B23" s="9"/>
      <c r="C23" s="9"/>
      <c r="D23" s="10"/>
      <c r="E23" s="10"/>
      <c r="F23" s="11"/>
      <c r="G23" s="12">
        <f>(F23/120)</f>
        <v>0</v>
      </c>
      <c r="H23" s="11"/>
      <c r="I23" s="12">
        <f>(H23/110)</f>
        <v>0</v>
      </c>
      <c r="J23" s="11"/>
      <c r="K23" s="12">
        <f>(J23/220)</f>
        <v>0</v>
      </c>
      <c r="L23" s="11"/>
      <c r="M23" s="12">
        <f>(L23/100)</f>
        <v>0</v>
      </c>
      <c r="N23" s="11"/>
      <c r="O23" s="13">
        <f>(N23/80)</f>
        <v>0</v>
      </c>
      <c r="P23" s="11"/>
      <c r="Q23" s="13">
        <f>(P23/100)</f>
        <v>0</v>
      </c>
      <c r="R23" s="14">
        <f>G23+I23+K23+M23+O23+Q23</f>
        <v>0</v>
      </c>
      <c r="S23" s="15"/>
    </row>
    <row r="24" spans="1:23" ht="15" hidden="1">
      <c r="A24" s="17"/>
      <c r="B24" s="9"/>
      <c r="C24" s="9"/>
      <c r="D24" s="10"/>
      <c r="E24" s="10"/>
      <c r="F24" s="11"/>
      <c r="G24" s="12">
        <f>(F24/120)</f>
        <v>0</v>
      </c>
      <c r="H24" s="11"/>
      <c r="I24" s="12">
        <f>(H24/110)</f>
        <v>0</v>
      </c>
      <c r="J24" s="11"/>
      <c r="K24" s="12">
        <f>(J24/220)</f>
        <v>0</v>
      </c>
      <c r="L24" s="11"/>
      <c r="M24" s="12">
        <f>(L24/100)</f>
        <v>0</v>
      </c>
      <c r="N24" s="11"/>
      <c r="O24" s="13">
        <f>(N24/80)</f>
        <v>0</v>
      </c>
      <c r="P24" s="11"/>
      <c r="Q24" s="13">
        <f>(P24/100)</f>
        <v>0</v>
      </c>
      <c r="R24" s="14">
        <f>G24+I24+K24+M24+O24+Q24</f>
        <v>0</v>
      </c>
      <c r="S24" s="15"/>
      <c r="V24" t="s">
        <v>62</v>
      </c>
      <c r="W24" t="s">
        <v>63</v>
      </c>
    </row>
    <row r="25" spans="1:23" ht="15">
      <c r="A25" s="1" t="s">
        <v>7</v>
      </c>
      <c r="B25" s="2" t="s">
        <v>8</v>
      </c>
      <c r="C25" s="2" t="s">
        <v>9</v>
      </c>
      <c r="D25" s="3" t="s">
        <v>10</v>
      </c>
      <c r="E25" s="3" t="s">
        <v>86</v>
      </c>
      <c r="F25" s="4" t="s">
        <v>11</v>
      </c>
      <c r="G25" s="4" t="s">
        <v>12</v>
      </c>
      <c r="H25" s="5" t="s">
        <v>11</v>
      </c>
      <c r="I25" s="5" t="s">
        <v>12</v>
      </c>
      <c r="J25" s="4" t="s">
        <v>11</v>
      </c>
      <c r="K25" s="4" t="s">
        <v>12</v>
      </c>
      <c r="L25" s="5" t="s">
        <v>11</v>
      </c>
      <c r="M25" s="5" t="s">
        <v>12</v>
      </c>
      <c r="N25" s="4" t="s">
        <v>11</v>
      </c>
      <c r="O25" s="4" t="s">
        <v>12</v>
      </c>
      <c r="P25" s="5" t="s">
        <v>11</v>
      </c>
      <c r="Q25" s="5" t="s">
        <v>12</v>
      </c>
      <c r="R25" s="6" t="s">
        <v>12</v>
      </c>
      <c r="S25" s="7" t="s">
        <v>13</v>
      </c>
      <c r="V25">
        <f>SUM(U4:U34)</f>
        <v>1500</v>
      </c>
      <c r="W25">
        <f>V25*0.3</f>
        <v>450</v>
      </c>
    </row>
    <row r="26" spans="1:21" ht="15">
      <c r="A26" s="17">
        <v>4</v>
      </c>
      <c r="B26" s="9" t="s">
        <v>50</v>
      </c>
      <c r="C26" s="9" t="s">
        <v>51</v>
      </c>
      <c r="D26" s="10" t="s">
        <v>60</v>
      </c>
      <c r="E26" s="10" t="s">
        <v>52</v>
      </c>
      <c r="F26" s="11">
        <v>54</v>
      </c>
      <c r="G26" s="12">
        <f>(F26/70)</f>
        <v>0.7714285714285715</v>
      </c>
      <c r="H26" s="11">
        <v>41</v>
      </c>
      <c r="I26" s="12">
        <f>(H26/110)</f>
        <v>0.37272727272727274</v>
      </c>
      <c r="J26" s="11">
        <v>57</v>
      </c>
      <c r="K26" s="12">
        <f>(J26/220)</f>
        <v>0.2590909090909091</v>
      </c>
      <c r="L26" s="11">
        <v>52</v>
      </c>
      <c r="M26" s="12">
        <f>(L26/100)</f>
        <v>0.52</v>
      </c>
      <c r="N26" s="11">
        <v>70</v>
      </c>
      <c r="O26" s="13">
        <f>(N26/80)</f>
        <v>0.875</v>
      </c>
      <c r="P26" s="11">
        <v>138</v>
      </c>
      <c r="Q26" s="13">
        <f>(P26/250)</f>
        <v>0.552</v>
      </c>
      <c r="R26" s="14">
        <f>G26+I26+K26+M26+O26+Q26</f>
        <v>3.3502467532467533</v>
      </c>
      <c r="S26" s="15">
        <v>1</v>
      </c>
      <c r="U26">
        <v>100</v>
      </c>
    </row>
    <row r="27" spans="1:21" ht="15">
      <c r="A27" s="8">
        <v>2</v>
      </c>
      <c r="B27" s="9" t="s">
        <v>58</v>
      </c>
      <c r="C27" s="9" t="s">
        <v>59</v>
      </c>
      <c r="D27" s="10" t="s">
        <v>60</v>
      </c>
      <c r="E27" s="10" t="s">
        <v>68</v>
      </c>
      <c r="F27" s="11">
        <v>45</v>
      </c>
      <c r="G27" s="12">
        <f>(F27/70)</f>
        <v>0.6428571428571429</v>
      </c>
      <c r="H27" s="11">
        <v>47</v>
      </c>
      <c r="I27" s="12">
        <f>(H27/110)</f>
        <v>0.42727272727272725</v>
      </c>
      <c r="J27" s="11">
        <v>53</v>
      </c>
      <c r="K27" s="12">
        <f>(J27/220)</f>
        <v>0.2409090909090909</v>
      </c>
      <c r="L27" s="11">
        <v>71</v>
      </c>
      <c r="M27" s="12">
        <f>(L27/100)</f>
        <v>0.71</v>
      </c>
      <c r="N27" s="11">
        <v>59</v>
      </c>
      <c r="O27" s="13">
        <f>(N27/80)</f>
        <v>0.7375</v>
      </c>
      <c r="P27" s="11">
        <v>135</v>
      </c>
      <c r="Q27" s="13">
        <f>(P27/250)</f>
        <v>0.54</v>
      </c>
      <c r="R27" s="14">
        <f>G27+I27+K27+M27+O27+Q27</f>
        <v>3.298538961038961</v>
      </c>
      <c r="S27" s="15">
        <v>2</v>
      </c>
      <c r="U27">
        <v>100</v>
      </c>
    </row>
    <row r="28" spans="1:21" ht="15">
      <c r="A28" s="8">
        <v>10</v>
      </c>
      <c r="B28" s="9" t="s">
        <v>25</v>
      </c>
      <c r="C28" s="9" t="s">
        <v>54</v>
      </c>
      <c r="D28" s="10" t="s">
        <v>60</v>
      </c>
      <c r="E28" s="10" t="s">
        <v>53</v>
      </c>
      <c r="F28" s="11">
        <v>29</v>
      </c>
      <c r="G28" s="12">
        <f>(F28/70)</f>
        <v>0.4142857142857143</v>
      </c>
      <c r="H28" s="11">
        <v>49</v>
      </c>
      <c r="I28" s="12">
        <f>(H28/110)</f>
        <v>0.44545454545454544</v>
      </c>
      <c r="J28" s="11">
        <v>23</v>
      </c>
      <c r="K28" s="12">
        <f>(J28/220)</f>
        <v>0.10454545454545454</v>
      </c>
      <c r="L28" s="11">
        <v>76</v>
      </c>
      <c r="M28" s="12">
        <f>(L28/100)</f>
        <v>0.76</v>
      </c>
      <c r="N28" s="11">
        <v>23</v>
      </c>
      <c r="O28" s="13">
        <f>(N28/80)</f>
        <v>0.2875</v>
      </c>
      <c r="P28" s="11">
        <v>121</v>
      </c>
      <c r="Q28" s="13">
        <f>(P28/250)</f>
        <v>0.484</v>
      </c>
      <c r="R28" s="14">
        <f>G28+I28+K28+M28+O28+Q28</f>
        <v>2.4957857142857143</v>
      </c>
      <c r="S28" s="15">
        <v>3</v>
      </c>
      <c r="U28">
        <v>100</v>
      </c>
    </row>
    <row r="29" spans="1:21" ht="15">
      <c r="A29" s="8">
        <v>14</v>
      </c>
      <c r="B29" s="9" t="s">
        <v>33</v>
      </c>
      <c r="C29" s="9" t="s">
        <v>34</v>
      </c>
      <c r="D29" s="10" t="s">
        <v>71</v>
      </c>
      <c r="E29" s="10" t="s">
        <v>73</v>
      </c>
      <c r="F29" s="11">
        <v>41</v>
      </c>
      <c r="G29" s="12">
        <f>(F29/70)</f>
        <v>0.5857142857142857</v>
      </c>
      <c r="H29" s="11">
        <v>48</v>
      </c>
      <c r="I29" s="12">
        <f>(H29/110)</f>
        <v>0.43636363636363634</v>
      </c>
      <c r="J29" s="11">
        <v>35</v>
      </c>
      <c r="K29" s="12">
        <f>(J29/220)</f>
        <v>0.1590909090909091</v>
      </c>
      <c r="L29" s="11">
        <v>28</v>
      </c>
      <c r="M29" s="12">
        <f>(L29/100)</f>
        <v>0.28</v>
      </c>
      <c r="N29" s="11">
        <v>50</v>
      </c>
      <c r="O29" s="13">
        <f>(N29/80)</f>
        <v>0.625</v>
      </c>
      <c r="P29" s="11">
        <v>83</v>
      </c>
      <c r="Q29" s="13">
        <f>(P29/250)</f>
        <v>0.332</v>
      </c>
      <c r="R29" s="14">
        <f>G29+I29+K29+M29+O29+Q29</f>
        <v>2.418168831168831</v>
      </c>
      <c r="S29" s="15">
        <v>4</v>
      </c>
      <c r="U29">
        <v>100</v>
      </c>
    </row>
    <row r="30" spans="1:21" ht="15">
      <c r="A30" s="8">
        <v>15</v>
      </c>
      <c r="B30" s="9" t="s">
        <v>78</v>
      </c>
      <c r="C30" s="9" t="s">
        <v>79</v>
      </c>
      <c r="D30" s="10" t="s">
        <v>76</v>
      </c>
      <c r="E30" s="10" t="s">
        <v>80</v>
      </c>
      <c r="F30" s="11">
        <v>44</v>
      </c>
      <c r="G30" s="12">
        <f>(F30/70)</f>
        <v>0.6285714285714286</v>
      </c>
      <c r="H30" s="11">
        <v>0</v>
      </c>
      <c r="I30" s="12">
        <f>(H30/110)</f>
        <v>0</v>
      </c>
      <c r="J30" s="11">
        <v>18</v>
      </c>
      <c r="K30" s="12">
        <f>(J30/220)</f>
        <v>0.08181818181818182</v>
      </c>
      <c r="L30" s="11">
        <v>68</v>
      </c>
      <c r="M30" s="12">
        <f>(L30/100)</f>
        <v>0.68</v>
      </c>
      <c r="N30" s="11">
        <v>45</v>
      </c>
      <c r="O30" s="13">
        <f>(N30/80)</f>
        <v>0.5625</v>
      </c>
      <c r="P30" s="11">
        <v>115</v>
      </c>
      <c r="Q30" s="13">
        <f>(P30/250)</f>
        <v>0.46</v>
      </c>
      <c r="R30" s="14">
        <f>G30+I30+K30+M30+O30+Q30</f>
        <v>2.4128896103896103</v>
      </c>
      <c r="S30" s="15">
        <v>5</v>
      </c>
      <c r="U30">
        <v>100</v>
      </c>
    </row>
    <row r="31" spans="1:19" ht="15">
      <c r="A31" s="8"/>
      <c r="B31" s="9"/>
      <c r="C31" s="9"/>
      <c r="D31" s="10"/>
      <c r="E31" s="10"/>
      <c r="F31" s="11"/>
      <c r="G31" s="12">
        <f>(F31/70)</f>
        <v>0</v>
      </c>
      <c r="H31" s="11"/>
      <c r="I31" s="12">
        <f>(H31/110)</f>
        <v>0</v>
      </c>
      <c r="J31" s="11"/>
      <c r="K31" s="12">
        <f>(J31/220)</f>
        <v>0</v>
      </c>
      <c r="L31" s="11"/>
      <c r="M31" s="12">
        <f>(L31/100)</f>
        <v>0</v>
      </c>
      <c r="N31" s="11"/>
      <c r="O31" s="13">
        <f>(N31/80)</f>
        <v>0</v>
      </c>
      <c r="P31" s="11"/>
      <c r="Q31" s="13">
        <f>(P31/250)</f>
        <v>0</v>
      </c>
      <c r="R31" s="14">
        <f>G31+I31+K31+M31+O31+Q31</f>
        <v>0</v>
      </c>
      <c r="S31" s="15"/>
    </row>
    <row r="32" ht="15">
      <c r="C32" s="18"/>
    </row>
    <row r="33" spans="1:3" ht="15">
      <c r="A33" t="s">
        <v>82</v>
      </c>
      <c r="C33" s="18" t="s">
        <v>83</v>
      </c>
    </row>
    <row r="34" spans="1:21" ht="15">
      <c r="A34" s="17">
        <v>11</v>
      </c>
      <c r="B34" s="9" t="s">
        <v>69</v>
      </c>
      <c r="C34" s="9" t="s">
        <v>70</v>
      </c>
      <c r="D34" s="10" t="s">
        <v>42</v>
      </c>
      <c r="E34" s="10" t="s">
        <v>84</v>
      </c>
      <c r="F34" s="11">
        <v>82</v>
      </c>
      <c r="G34" s="12">
        <f>(F34/120)</f>
        <v>0.6833333333333333</v>
      </c>
      <c r="H34" s="11">
        <v>45</v>
      </c>
      <c r="I34" s="12">
        <f>(H34/110)</f>
        <v>0.4090909090909091</v>
      </c>
      <c r="J34" s="11">
        <v>56</v>
      </c>
      <c r="K34" s="12">
        <f>(J34/220)</f>
        <v>0.2545454545454545</v>
      </c>
      <c r="L34" s="11">
        <v>68</v>
      </c>
      <c r="M34" s="12">
        <f>(L34/100)</f>
        <v>0.68</v>
      </c>
      <c r="N34" s="11">
        <v>70</v>
      </c>
      <c r="O34" s="13">
        <f>(N34/80)</f>
        <v>0.875</v>
      </c>
      <c r="P34" s="11">
        <v>5</v>
      </c>
      <c r="Q34" s="13">
        <f>(P34/100)</f>
        <v>0.05</v>
      </c>
      <c r="R34" s="14">
        <f>G34+I34+K34+M34+O34+Q34</f>
        <v>2.951969696969697</v>
      </c>
      <c r="S34" s="15">
        <v>1</v>
      </c>
      <c r="U34">
        <v>100</v>
      </c>
    </row>
  </sheetData>
  <sheetProtection/>
  <mergeCells count="10">
    <mergeCell ref="R2:S2"/>
    <mergeCell ref="A1:E1"/>
    <mergeCell ref="F1:Q1"/>
    <mergeCell ref="A2:E2"/>
    <mergeCell ref="F2:G2"/>
    <mergeCell ref="H2:I2"/>
    <mergeCell ref="J2:K2"/>
    <mergeCell ref="L2:M2"/>
    <mergeCell ref="N2:O2"/>
    <mergeCell ref="P2:Q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kremiss</dc:creator>
  <cp:keywords/>
  <dc:description/>
  <cp:lastModifiedBy>ToHo</cp:lastModifiedBy>
  <dcterms:created xsi:type="dcterms:W3CDTF">2015-03-22T06:19:09Z</dcterms:created>
  <dcterms:modified xsi:type="dcterms:W3CDTF">2015-04-05T18:19:35Z</dcterms:modified>
  <cp:category/>
  <cp:version/>
  <cp:contentType/>
  <cp:contentStatus/>
</cp:coreProperties>
</file>